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7905" activeTab="6"/>
  </bookViews>
  <sheets>
    <sheet name="Лист1" sheetId="1" r:id="rId1"/>
    <sheet name="Лист2" sheetId="2" r:id="rId2"/>
    <sheet name="фин.показ" sheetId="3" r:id="rId3"/>
    <sheet name="2" sheetId="4" r:id="rId4"/>
    <sheet name="2.1." sheetId="5" r:id="rId5"/>
    <sheet name="3" sheetId="6" r:id="rId6"/>
    <sheet name="4" sheetId="7" r:id="rId7"/>
  </sheets>
  <definedNames/>
  <calcPr fullCalcOnLoad="1"/>
</workbook>
</file>

<file path=xl/sharedStrings.xml><?xml version="1.0" encoding="utf-8"?>
<sst xmlns="http://schemas.openxmlformats.org/spreadsheetml/2006/main" count="334" uniqueCount="247">
  <si>
    <t>наименование показателя</t>
  </si>
  <si>
    <t>всего</t>
  </si>
  <si>
    <t>х</t>
  </si>
  <si>
    <t>в том числе:</t>
  </si>
  <si>
    <t>кружковая работа</t>
  </si>
  <si>
    <t>из них:</t>
  </si>
  <si>
    <t>Наименование показателя</t>
  </si>
  <si>
    <t>Основными задачами Автономного учреждения является:</t>
  </si>
  <si>
    <t>охрана жизни и укрепление физического и психического здоровья детей;</t>
  </si>
  <si>
    <t>взаимодействие с семьями детей для обеспечения полноценного развития детей;</t>
  </si>
  <si>
    <t>оказание консультативной и методической помощи родителям (законным представителям) по вопросам</t>
  </si>
  <si>
    <t>воспитания, обучения и развития детей.</t>
  </si>
  <si>
    <t>Дополнительные виды экономической деятельности учреждения:</t>
  </si>
  <si>
    <t>представление платных образовательных услуг в виде кружковой работы:</t>
  </si>
  <si>
    <t>Кружок "Умелые ручки"</t>
  </si>
  <si>
    <t xml:space="preserve">кружок "Музыка итворчество"  </t>
  </si>
  <si>
    <t>Кружок "Здравствуй,малыш"</t>
  </si>
  <si>
    <t>Кружок "Школа будущего первоклассника"</t>
  </si>
  <si>
    <t>Сумма (руб. коп)</t>
  </si>
  <si>
    <t>I. СВЕДЕНИЯ О ДЕЯТЕЛЬНОСТИ УЧРЕЖДЕНИЯ.</t>
  </si>
  <si>
    <t xml:space="preserve">обеспечение познавательно-речевого, социально-личностного, художественно-эстетического и физического развития детей; </t>
  </si>
  <si>
    <t>1.1. Цель деятельности - создание условий для реализации гарантированного гражданам РФ права общедоступного дошкольного образования</t>
  </si>
  <si>
    <t>1.2. Виды деятельности учреждения:</t>
  </si>
  <si>
    <t>II. ПОКАЗАТЕЛИ ФИНАНСОВОГО СОСТОЯНИЯ УЧРЕЖДЕНИЯ</t>
  </si>
  <si>
    <t>№ п/п</t>
  </si>
  <si>
    <t>1.1.</t>
  </si>
  <si>
    <t>Нефинансовые активы всего, из них</t>
  </si>
  <si>
    <t>1.</t>
  </si>
  <si>
    <t>недвижимое имущество всего, в том числе:</t>
  </si>
  <si>
    <t>1.1.1.</t>
  </si>
  <si>
    <t>имущество, закрепленное собственником имущества за учреждением на праве оперативного управления</t>
  </si>
  <si>
    <t>1.1.2.</t>
  </si>
  <si>
    <t>имущество, приобретенного учреждением за счет выделенных собственником имущества учреждения средств</t>
  </si>
  <si>
    <t>1.1.3.</t>
  </si>
  <si>
    <t>имущество, приобретенного учреждением за счет доходов, полученных от иной приносящей доход деятельности</t>
  </si>
  <si>
    <t>1.1.4.</t>
  </si>
  <si>
    <t>остаточная стоимость недвижимого муниципального имущества</t>
  </si>
  <si>
    <t>1.2.</t>
  </si>
  <si>
    <t>движимое муниципальное имущество всего, в том числе:</t>
  </si>
  <si>
    <t>1.2.1.</t>
  </si>
  <si>
    <t>особо ценное движимое имущество</t>
  </si>
  <si>
    <t>1.2.2.</t>
  </si>
  <si>
    <t>остаточная стоимость особо ценного движимого имущества</t>
  </si>
  <si>
    <t>2.</t>
  </si>
  <si>
    <r>
      <t xml:space="preserve">2. </t>
    </r>
    <r>
      <rPr>
        <b/>
        <sz val="12"/>
        <color indexed="8"/>
        <rFont val="Times New Roman"/>
        <family val="1"/>
      </rPr>
      <t>Финансовые активы всего, из них:</t>
    </r>
  </si>
  <si>
    <t>2.1.</t>
  </si>
  <si>
    <t>денежные средства учреждения всего, в том числе:</t>
  </si>
  <si>
    <t>2.1.1.</t>
  </si>
  <si>
    <t>денежные средства учреждения на счетах в кредитной организации</t>
  </si>
  <si>
    <t>2.1.2.</t>
  </si>
  <si>
    <t>денежные средства на лицевых счетах в органе казначейства</t>
  </si>
  <si>
    <t>2.1.3.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</si>
  <si>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</si>
  <si>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</si>
  <si>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</si>
  <si>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</si>
  <si>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2.3.1.</t>
  </si>
  <si>
    <t>полученным за счет средств бюджета муниципального района</t>
  </si>
  <si>
    <t>2.3.2.</t>
  </si>
  <si>
    <t>полученным за счет средств от приносящей доход деятельности</t>
  </si>
  <si>
    <t>2.4.</t>
  </si>
  <si>
    <t>дебиторская задодолженность по расходам всего, в том числе:</t>
  </si>
  <si>
    <t>2.4.1.</t>
  </si>
  <si>
    <t>выданным авансам, за счет средств бюджета муниципального района всего, в том числе:</t>
  </si>
  <si>
    <t xml:space="preserve">по выданным авансам на услуги связи </t>
  </si>
  <si>
    <t>2.4.2.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</si>
  <si>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</si>
  <si>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</si>
  <si>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</si>
  <si>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2.4.1.5.</t>
  </si>
  <si>
    <t>2.4.1.1</t>
  </si>
  <si>
    <t>2.4.1.2.</t>
  </si>
  <si>
    <t>2.4.1.3.</t>
  </si>
  <si>
    <t>2.4.1.4.</t>
  </si>
  <si>
    <t>по выданным авансам на прочие услуги</t>
  </si>
  <si>
    <t>2.4.1.6</t>
  </si>
  <si>
    <t>по выданным авансам на приобретение основных средств</t>
  </si>
  <si>
    <t>2.4.1.7.</t>
  </si>
  <si>
    <t>по выданным авансам на приобретение нематериальных активов</t>
  </si>
  <si>
    <t>2.4.1.8</t>
  </si>
  <si>
    <t>по выданным авансам на приобретение непроизводственных активов</t>
  </si>
  <si>
    <t>2.4.1.9</t>
  </si>
  <si>
    <t>по выданным авансам на приобретение материальных запасов</t>
  </si>
  <si>
    <t>2.4.1.10.</t>
  </si>
  <si>
    <t>по выданным авансам на прочие расходы</t>
  </si>
  <si>
    <t>выданным авансам, за счет доходов, полученных от приносящей доход деятельности всего, в том числе:</t>
  </si>
  <si>
    <t>2.4.2.1.</t>
  </si>
  <si>
    <t>2.4.2.2.</t>
  </si>
  <si>
    <t>2.4.2.3.</t>
  </si>
  <si>
    <t>2.4.2.4.</t>
  </si>
  <si>
    <t>2.4.2.5.</t>
  </si>
  <si>
    <t>2.4.2.6.</t>
  </si>
  <si>
    <t>2.4.2.7.</t>
  </si>
  <si>
    <t>2.4.2.8</t>
  </si>
  <si>
    <t>2.4.2.9.</t>
  </si>
  <si>
    <t>2.4.2.10.</t>
  </si>
  <si>
    <t>3.</t>
  </si>
  <si>
    <t>3.1.</t>
  </si>
  <si>
    <t>долговые обязательства</t>
  </si>
  <si>
    <t>3.2.</t>
  </si>
  <si>
    <t xml:space="preserve">кредиторская задолженность всего, в том числе: </t>
  </si>
  <si>
    <t>3.2.1.</t>
  </si>
  <si>
    <t>за счет средств бюджета муниципального района всего, из них:</t>
  </si>
  <si>
    <t>3.2.1.1.</t>
  </si>
  <si>
    <t xml:space="preserve">по оплате труда </t>
  </si>
  <si>
    <t>3.2.1.2.</t>
  </si>
  <si>
    <t>по начислениям на выплаты по оплате труда</t>
  </si>
  <si>
    <t>3.2.1.3</t>
  </si>
  <si>
    <t>по оплате услуг связи</t>
  </si>
  <si>
    <t>3.2.1.4.</t>
  </si>
  <si>
    <t>по оплате транспортных услуг</t>
  </si>
  <si>
    <t>3.2.1.5</t>
  </si>
  <si>
    <t>по оплате коммунальных услуг</t>
  </si>
  <si>
    <t>3.2.1.6.</t>
  </si>
  <si>
    <t>по оплате услуг по содержанию имущества</t>
  </si>
  <si>
    <t>3.2.1.7</t>
  </si>
  <si>
    <t>по оплате прочих услуг</t>
  </si>
  <si>
    <t>3.2.1.8</t>
  </si>
  <si>
    <t xml:space="preserve"> по приобретению основных средств</t>
  </si>
  <si>
    <t>3.2.1.9</t>
  </si>
  <si>
    <t>по приобретению нематериальных активов</t>
  </si>
  <si>
    <t>3.2.1.10.</t>
  </si>
  <si>
    <t>по приобретению непроизводственных активов</t>
  </si>
  <si>
    <t>3.2.1.11.</t>
  </si>
  <si>
    <t xml:space="preserve"> по  приобретению материальных запасов</t>
  </si>
  <si>
    <t>3.2.1.12.</t>
  </si>
  <si>
    <t xml:space="preserve"> по оплате прочих расходов</t>
  </si>
  <si>
    <t>3.2.1.13.</t>
  </si>
  <si>
    <t>по платежам в бюджет</t>
  </si>
  <si>
    <t>3.2.1.14</t>
  </si>
  <si>
    <t xml:space="preserve"> по прочим расчетам с кредиторами</t>
  </si>
  <si>
    <t>3.2.2.</t>
  </si>
  <si>
    <t xml:space="preserve">за счет средств, полученных от иной приносящей доход деятельности, всего, в том числе: </t>
  </si>
  <si>
    <t>3.2.2.1</t>
  </si>
  <si>
    <t>3.2.2.2</t>
  </si>
  <si>
    <t>3.2.2.3</t>
  </si>
  <si>
    <t>3.2.2.4.</t>
  </si>
  <si>
    <t>3.2.2.5.</t>
  </si>
  <si>
    <t>3.2.2.6</t>
  </si>
  <si>
    <t>3.2.2.7.</t>
  </si>
  <si>
    <t>3.2.2.8.</t>
  </si>
  <si>
    <t>3.2.2.9.</t>
  </si>
  <si>
    <t>3.2.2.10.</t>
  </si>
  <si>
    <t>3.2.2.11.</t>
  </si>
  <si>
    <t>3.2.2.12.</t>
  </si>
  <si>
    <t>3.2.2.13.</t>
  </si>
  <si>
    <t>3.2.2.14.</t>
  </si>
  <si>
    <t>3.3.</t>
  </si>
  <si>
    <t>просроченная кредиторская задолженность</t>
  </si>
  <si>
    <t>Обязательства всего, из них:</t>
  </si>
  <si>
    <t>код строки</t>
  </si>
  <si>
    <t>код бюджетной классификации Российской Федерации</t>
  </si>
  <si>
    <t>ОБЪЕМ ФИНАНСОВОГО ОБЕСПЕЧЕНИЯ, РУБ. ( 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</si>
  <si>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</si>
  <si>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</si>
  <si>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соотвествии с абзацем вторым пункта 1 статьи 78.1.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</si>
  <si>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</si>
  <si>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</si>
  <si>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</si>
  <si>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</si>
  <si>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</si>
  <si>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</si>
  <si>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платных услуг (работ) в том числе:</t>
  </si>
  <si>
    <t>родительская плата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</si>
  <si>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</si>
  <si>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финнансовых организаций</t>
  </si>
  <si>
    <t>иные субсидии, представленные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</si>
  <si>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</si>
  <si>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</si>
  <si>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</si>
  <si>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выплаты персоналу всего:</t>
  </si>
  <si>
    <t>из них:                                      фонд оплаты труда</t>
  </si>
  <si>
    <t>иные выплаты персоналу</t>
  </si>
  <si>
    <t>иные выплаты, лицам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</si>
  <si>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</t>
  </si>
  <si>
    <t>социальные и иные выплаты населению, всего</t>
  </si>
  <si>
    <t>из них: 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</si>
  <si>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</si>
  <si>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</si>
  <si>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</si>
  <si>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</si>
  <si>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</si>
  <si>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</si>
  <si>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</si>
  <si>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</si>
  <si>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</si>
  <si>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</si>
  <si>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из них: закупка товаров, работ, услуг в целях капитального ремонта муниципального имущества</t>
  </si>
  <si>
    <t>прочая закупка товаров, работ и услуг для обеспечения муниципальных нужд</t>
  </si>
  <si>
    <t>Поступление финансовых активов, всего:</t>
  </si>
  <si>
    <t>из них увеличение остатков средств</t>
  </si>
  <si>
    <t>прочие поступления</t>
  </si>
  <si>
    <t>Выбытие финансовых активов, всего:</t>
  </si>
  <si>
    <t>из них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</si>
  <si>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</si>
  <si>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</si>
  <si>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</si>
  <si>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ПОКАЗАТЕЛИ ПО ПОСТУПЛЕНИЯМ И ВЫПЛАТАМ УЧРЕЖДЕНИЯ</t>
  </si>
  <si>
    <t>Таблица 2</t>
  </si>
  <si>
    <t>Таблица 2.1.</t>
  </si>
  <si>
    <t>Показатели выплат по расходам на закупку товаров, работ, услуг учреждения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</si>
  <si>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</si>
  <si>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</si>
  <si>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</si>
  <si>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</si>
  <si>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</si>
  <si>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</si>
  <si>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</si>
  <si>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</si>
  <si>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</t>
  </si>
  <si>
    <t>2001</t>
  </si>
  <si>
    <t>начала закупки: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</si>
  <si>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</si>
  <si>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</si>
  <si>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</si>
  <si>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</si>
  <si>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Остатко средств на начало года</t>
  </si>
  <si>
    <t>Поступление</t>
  </si>
  <si>
    <t>Выбытие</t>
  </si>
  <si>
    <t>Таблица     4</t>
  </si>
  <si>
    <t xml:space="preserve">Справочная   информация </t>
  </si>
  <si>
    <t>сумма  (тыс. руб.)</t>
  </si>
  <si>
    <t>Объем публичных обязательств, всего:</t>
  </si>
  <si>
    <t>010</t>
  </si>
  <si>
    <t>Объем бюджетных инвестицей (в части переданных полномочий государственного (муниципального) заказчика в соотвествии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</si>
  <si>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</si>
  <si>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</si>
  <si>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</si>
  <si>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040</t>
  </si>
  <si>
    <t>1.3. Общая балансовая стоимость недвижимого муниципального имущества: 19471096 руб.23 коп.</t>
  </si>
  <si>
    <t>сумма выплат по расходам на закупку товаров, работ и услуг, руб.                                                                                            (с точностью до двух знаков после запятой - 0,00)</t>
  </si>
  <si>
    <t xml:space="preserve">деятельность по постановке и организации театральных и оперных представлений,концертов-92.31.21 </t>
  </si>
  <si>
    <t>3.2.15.</t>
  </si>
  <si>
    <t>расчеты по доходам</t>
  </si>
  <si>
    <t>дебиторская задолженность по доходам всего, в том числе:</t>
  </si>
  <si>
    <t>Оновной вид экономической деятельности чреждения - дошкольное образование  85.11</t>
  </si>
  <si>
    <t>представление секретарских, редакторских услуг и услуг по переводу - 82.19</t>
  </si>
  <si>
    <t>1.4. Общая балансовая стоимость движимого муниципального имущества:  944226  руб. 08 коп.</t>
  </si>
  <si>
    <t>на   20 18 г.</t>
  </si>
  <si>
    <t>на                      20_18__г. очередной финансовый год</t>
  </si>
  <si>
    <t>на                     20 19г.            1-ый год планового периода</t>
  </si>
  <si>
    <t>на                 20 _20__г.     2-ой год планового периода</t>
  </si>
  <si>
    <t>на                    20 19 г.           1-ый год планового периода</t>
  </si>
  <si>
    <t>на                   20 _20__г.     2-ой год планового периода</t>
  </si>
  <si>
    <t>на                  20 _19__г. 1-ый год планового периода</t>
  </si>
  <si>
    <t>на                       20 _20__г.     2-ой год планового периода</t>
  </si>
  <si>
    <t>на __ 20_18__г.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</si>
</sst>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justify" vertical="top" wrapText="1"/>
    </xf>
    <xf numFmtId="1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7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2" fontId="1" fillId="0" borderId="17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49" fontId="0" fillId="0" borderId="11" xfId="0" applyNumberForma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21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wrapText="1"/>
    </xf>
    <xf numFmtId="2" fontId="0" fillId="0" borderId="21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419100</xdr:colOff>
      <xdr:row>41</xdr:row>
      <xdr:rowOff>19050</xdr:rowOff>
    </xdr:to>
    <xdr:pic>
      <xdr:nvPicPr>
        <xdr:cNvPr id="1" name="Рисунок 1" descr="H:\ПФХД и бус.гов 2017\2018\scan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594360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9">
      <selection activeCell="B2" sqref="B2:G34"/>
    </sheetView>
  </sheetViews>
  <sheetFormatPr defaultColWidth="9.140625" defaultRowHeight="15"/>
  <cols>
    <col min="1" max="1" width="4.28125" style="0" customWidth="1"/>
    <col min="2" max="2" width="14.421875" style="0" customWidth="1"/>
    <col min="3" max="3" width="17.57421875" style="0" customWidth="1"/>
    <col min="4" max="4" width="16.140625" style="0" customWidth="1"/>
    <col min="5" max="5" width="21.7109375" style="0" customWidth="1"/>
    <col min="6" max="7" width="13.00390625" style="0" customWidth="1"/>
  </cols>
  <sheetData>
    <row r="1" spans="3:7" ht="15">
      <c r="C1" s="15"/>
      <c r="D1" s="15"/>
      <c r="E1" s="15"/>
      <c r="F1" s="15"/>
      <c r="G1" s="15"/>
    </row>
    <row r="2" spans="2:7" ht="15">
      <c r="B2" s="15"/>
      <c r="C2" s="15"/>
      <c r="D2" s="15"/>
      <c r="E2" s="15"/>
      <c r="F2" s="15"/>
      <c r="G2" s="15"/>
    </row>
    <row r="3" spans="2:7" ht="15.75">
      <c r="B3" s="15"/>
      <c r="C3" s="15"/>
      <c r="D3" s="22"/>
      <c r="E3" s="22"/>
      <c r="F3" s="74"/>
      <c r="G3" s="21"/>
    </row>
    <row r="4" spans="2:7" ht="15">
      <c r="B4" s="15"/>
      <c r="C4" s="15"/>
      <c r="D4" s="20"/>
      <c r="E4" s="78"/>
      <c r="F4" s="79"/>
      <c r="G4" s="29"/>
    </row>
    <row r="5" spans="2:7" ht="15">
      <c r="B5" s="15"/>
      <c r="C5" s="15"/>
      <c r="D5" s="20"/>
      <c r="E5" s="30"/>
      <c r="F5" s="29"/>
      <c r="G5" s="29"/>
    </row>
    <row r="6" spans="2:7" ht="15">
      <c r="B6" s="15"/>
      <c r="C6" s="15"/>
      <c r="D6" s="15"/>
      <c r="E6" s="15"/>
      <c r="F6" s="15"/>
      <c r="G6" s="15"/>
    </row>
    <row r="7" spans="2:7" ht="15">
      <c r="B7" s="15"/>
      <c r="C7" s="15"/>
      <c r="D7" s="15"/>
      <c r="E7" s="15"/>
      <c r="F7" s="15"/>
      <c r="G7" s="15"/>
    </row>
    <row r="8" spans="2:7" ht="15">
      <c r="B8" s="15"/>
      <c r="C8" s="15"/>
      <c r="D8" s="15"/>
      <c r="E8" s="15"/>
      <c r="F8" s="15"/>
      <c r="G8" s="15"/>
    </row>
    <row r="9" spans="2:7" ht="15">
      <c r="B9" s="15"/>
      <c r="C9" s="15"/>
      <c r="D9" s="15"/>
      <c r="E9" s="15"/>
      <c r="F9" s="15"/>
      <c r="G9" s="15"/>
    </row>
    <row r="10" spans="2:7" ht="15">
      <c r="B10" s="15"/>
      <c r="C10" s="80"/>
      <c r="D10" s="81"/>
      <c r="E10" s="81"/>
      <c r="F10" s="81"/>
      <c r="G10" s="31"/>
    </row>
    <row r="11" spans="2:7" ht="15">
      <c r="B11" s="15"/>
      <c r="C11" s="15"/>
      <c r="D11" s="15"/>
      <c r="E11" s="15"/>
      <c r="F11" s="15"/>
      <c r="G11" s="15"/>
    </row>
    <row r="12" spans="2:7" ht="15">
      <c r="B12" s="15"/>
      <c r="C12" s="15"/>
      <c r="D12" s="15"/>
      <c r="E12" s="15"/>
      <c r="F12" s="15"/>
      <c r="G12" s="15"/>
    </row>
    <row r="13" spans="2:7" ht="18" customHeight="1">
      <c r="B13" s="71"/>
      <c r="C13" s="82"/>
      <c r="D13" s="83"/>
      <c r="E13" s="82"/>
      <c r="F13" s="18"/>
      <c r="G13" s="18"/>
    </row>
    <row r="14" spans="2:7" ht="15">
      <c r="B14" s="72"/>
      <c r="F14" s="19"/>
      <c r="G14" s="19"/>
    </row>
    <row r="15" spans="2:7" ht="15">
      <c r="B15" s="72"/>
      <c r="F15" s="18"/>
      <c r="G15" s="18"/>
    </row>
    <row r="16" spans="2:7" ht="15">
      <c r="B16" s="72"/>
      <c r="F16" s="18"/>
      <c r="G16" s="18"/>
    </row>
    <row r="17" spans="2:7" ht="15">
      <c r="B17" s="71"/>
      <c r="C17" s="78"/>
      <c r="D17" s="79"/>
      <c r="E17" s="79"/>
      <c r="F17" s="18"/>
      <c r="G17" s="18"/>
    </row>
    <row r="18" spans="2:7" ht="15">
      <c r="B18" s="72"/>
      <c r="F18" s="18"/>
      <c r="G18" s="18"/>
    </row>
    <row r="19" spans="2:7" ht="15">
      <c r="B19" s="71"/>
      <c r="C19" s="76"/>
      <c r="D19" s="77"/>
      <c r="E19" s="77"/>
      <c r="F19" s="18"/>
      <c r="G19" s="18"/>
    </row>
    <row r="20" spans="2:7" ht="15">
      <c r="B20" s="72"/>
      <c r="F20" s="15"/>
      <c r="G20" s="15"/>
    </row>
  </sheetData>
  <sheetProtection/>
  <mergeCells count="5">
    <mergeCell ref="C19:E19"/>
    <mergeCell ref="E4:F4"/>
    <mergeCell ref="C10:F10"/>
    <mergeCell ref="C13:E13"/>
    <mergeCell ref="C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04.8515625" style="0" customWidth="1"/>
    <col min="2" max="2" width="11.8515625" style="0" customWidth="1"/>
  </cols>
  <sheetData>
    <row r="1" ht="15.75">
      <c r="A1" s="32" t="s">
        <v>19</v>
      </c>
    </row>
    <row r="2" ht="15">
      <c r="A2" s="16"/>
    </row>
    <row r="3" ht="30">
      <c r="A3" s="33" t="s">
        <v>21</v>
      </c>
    </row>
    <row r="4" ht="15">
      <c r="A4" s="16"/>
    </row>
    <row r="5" ht="15">
      <c r="A5" s="16"/>
    </row>
    <row r="6" ht="15">
      <c r="A6" s="16" t="s">
        <v>7</v>
      </c>
    </row>
    <row r="7" ht="15">
      <c r="A7" s="16"/>
    </row>
    <row r="8" ht="15">
      <c r="A8" s="16" t="s">
        <v>8</v>
      </c>
    </row>
    <row r="9" ht="30">
      <c r="A9" s="33" t="s">
        <v>20</v>
      </c>
    </row>
    <row r="10" ht="15">
      <c r="A10" s="16" t="s">
        <v>9</v>
      </c>
    </row>
    <row r="11" ht="15">
      <c r="A11" s="33" t="s">
        <v>10</v>
      </c>
    </row>
    <row r="12" ht="15">
      <c r="A12" s="16" t="s">
        <v>11</v>
      </c>
    </row>
    <row r="13" ht="15">
      <c r="A13" s="16"/>
    </row>
    <row r="14" ht="15">
      <c r="A14" s="16" t="s">
        <v>22</v>
      </c>
    </row>
    <row r="15" ht="15">
      <c r="A15" s="16"/>
    </row>
    <row r="16" ht="15">
      <c r="A16" s="16" t="s">
        <v>235</v>
      </c>
    </row>
    <row r="17" ht="15">
      <c r="A17" s="16"/>
    </row>
    <row r="18" ht="15">
      <c r="A18" s="16" t="s">
        <v>12</v>
      </c>
    </row>
    <row r="19" ht="15">
      <c r="A19" s="73" t="s">
        <v>231</v>
      </c>
    </row>
    <row r="20" ht="15">
      <c r="A20" s="16" t="s">
        <v>236</v>
      </c>
    </row>
    <row r="21" ht="15">
      <c r="A21" s="16" t="s">
        <v>13</v>
      </c>
    </row>
    <row r="22" ht="15">
      <c r="A22" s="16" t="s">
        <v>14</v>
      </c>
    </row>
    <row r="23" ht="15">
      <c r="A23" s="16" t="s">
        <v>15</v>
      </c>
    </row>
    <row r="24" ht="15">
      <c r="A24" s="16" t="s">
        <v>16</v>
      </c>
    </row>
    <row r="25" ht="15">
      <c r="A25" s="16" t="s">
        <v>17</v>
      </c>
    </row>
    <row r="26" ht="15">
      <c r="A26" s="16"/>
    </row>
    <row r="27" ht="15">
      <c r="A27" s="16" t="s">
        <v>229</v>
      </c>
    </row>
    <row r="28" ht="15">
      <c r="A28" s="16" t="s">
        <v>237</v>
      </c>
    </row>
    <row r="29" ht="15">
      <c r="A29" s="16"/>
    </row>
    <row r="30" ht="15">
      <c r="A30" s="16"/>
    </row>
    <row r="31" ht="15">
      <c r="A31" s="16"/>
    </row>
    <row r="32" ht="15">
      <c r="A32" s="16"/>
    </row>
    <row r="33" ht="15">
      <c r="A33" s="16"/>
    </row>
    <row r="34" ht="15">
      <c r="A34" s="16"/>
    </row>
    <row r="35" ht="15">
      <c r="A35" s="16"/>
    </row>
    <row r="36" ht="15">
      <c r="A36" s="16"/>
    </row>
    <row r="37" ht="15">
      <c r="A37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8">
      <selection activeCell="E16" sqref="E16"/>
    </sheetView>
  </sheetViews>
  <sheetFormatPr defaultColWidth="9.140625" defaultRowHeight="15"/>
  <cols>
    <col min="1" max="1" width="8.140625" style="0" customWidth="1"/>
    <col min="2" max="2" width="42.7109375" style="0" customWidth="1"/>
    <col min="3" max="3" width="42.8515625" style="0" customWidth="1"/>
  </cols>
  <sheetData>
    <row r="1" spans="2:3" ht="15">
      <c r="B1" s="84" t="s">
        <v>23</v>
      </c>
      <c r="C1" s="84"/>
    </row>
    <row r="3" spans="1:3" ht="15">
      <c r="A3" s="40" t="s">
        <v>24</v>
      </c>
      <c r="B3" s="39" t="s">
        <v>6</v>
      </c>
      <c r="C3" s="14" t="s">
        <v>18</v>
      </c>
    </row>
    <row r="4" spans="1:3" ht="15">
      <c r="A4" s="41">
        <v>1</v>
      </c>
      <c r="B4" s="42">
        <v>2</v>
      </c>
      <c r="C4" s="43">
        <v>3</v>
      </c>
    </row>
    <row r="5" spans="1:3" ht="15.75" thickBot="1">
      <c r="A5" s="13" t="s">
        <v>27</v>
      </c>
      <c r="B5" s="35" t="s">
        <v>26</v>
      </c>
      <c r="C5" s="69">
        <v>20415322.31</v>
      </c>
    </row>
    <row r="6" spans="1:3" ht="15.75" thickBot="1">
      <c r="A6" s="13" t="s">
        <v>25</v>
      </c>
      <c r="B6" s="37" t="s">
        <v>28</v>
      </c>
      <c r="C6" s="69">
        <v>19471096.23</v>
      </c>
    </row>
    <row r="7" spans="1:3" ht="45.75" thickBot="1">
      <c r="A7" s="13" t="s">
        <v>29</v>
      </c>
      <c r="B7" s="37" t="s">
        <v>30</v>
      </c>
      <c r="C7" s="49">
        <v>19471096.23</v>
      </c>
    </row>
    <row r="8" spans="1:3" ht="45.75" thickBot="1">
      <c r="A8" s="13" t="s">
        <v>31</v>
      </c>
      <c r="B8" s="37" t="s">
        <v>32</v>
      </c>
      <c r="C8" s="49">
        <v>0</v>
      </c>
    </row>
    <row r="9" spans="1:3" ht="45.75" thickBot="1">
      <c r="A9" s="13" t="s">
        <v>33</v>
      </c>
      <c r="B9" s="37" t="s">
        <v>34</v>
      </c>
      <c r="C9" s="49">
        <v>0</v>
      </c>
    </row>
    <row r="10" spans="1:3" ht="30.75" thickBot="1">
      <c r="A10" s="13" t="s">
        <v>35</v>
      </c>
      <c r="B10" s="37" t="s">
        <v>36</v>
      </c>
      <c r="C10" s="49">
        <v>13456148.27</v>
      </c>
    </row>
    <row r="11" spans="1:3" ht="32.25" customHeight="1" thickBot="1">
      <c r="A11" s="13" t="s">
        <v>37</v>
      </c>
      <c r="B11" s="37" t="s">
        <v>38</v>
      </c>
      <c r="C11" s="49">
        <v>944226.08</v>
      </c>
    </row>
    <row r="12" spans="1:3" ht="15.75" thickBot="1">
      <c r="A12" s="13" t="s">
        <v>39</v>
      </c>
      <c r="B12" s="37" t="s">
        <v>40</v>
      </c>
      <c r="C12" s="49">
        <v>135540</v>
      </c>
    </row>
    <row r="13" spans="1:3" ht="30.75" thickBot="1">
      <c r="A13" s="13" t="s">
        <v>41</v>
      </c>
      <c r="B13" s="37" t="s">
        <v>42</v>
      </c>
      <c r="C13" s="49">
        <v>75000</v>
      </c>
    </row>
    <row r="14" spans="1:3" ht="16.5" thickBot="1">
      <c r="A14" s="13" t="s">
        <v>43</v>
      </c>
      <c r="B14" s="38" t="s">
        <v>44</v>
      </c>
      <c r="C14" s="50">
        <v>-19568822.3</v>
      </c>
    </row>
    <row r="15" spans="1:3" ht="32.25" thickBot="1">
      <c r="A15" s="13" t="s">
        <v>45</v>
      </c>
      <c r="B15" s="44" t="s">
        <v>46</v>
      </c>
      <c r="C15" s="50">
        <f>C16+C17+C18</f>
        <v>5347.03</v>
      </c>
    </row>
    <row r="16" spans="1:3" ht="32.25" thickBot="1">
      <c r="A16" s="13" t="s">
        <v>47</v>
      </c>
      <c r="B16" s="44" t="s">
        <v>48</v>
      </c>
      <c r="C16" s="50">
        <v>5347.03</v>
      </c>
    </row>
    <row r="17" spans="1:3" ht="32.25" thickBot="1">
      <c r="A17" s="13" t="s">
        <v>49</v>
      </c>
      <c r="B17" s="44" t="s">
        <v>50</v>
      </c>
      <c r="C17" s="50">
        <v>0</v>
      </c>
    </row>
    <row r="18" spans="1:3" ht="48" thickBot="1">
      <c r="A18" s="13" t="s">
        <v>51</v>
      </c>
      <c r="B18" s="44" t="s">
        <v>52</v>
      </c>
      <c r="C18" s="50">
        <v>0</v>
      </c>
    </row>
    <row r="19" spans="1:3" ht="16.5" thickBot="1">
      <c r="A19" s="13" t="s">
        <v>53</v>
      </c>
      <c r="B19" s="44" t="s">
        <v>54</v>
      </c>
      <c r="C19" s="50">
        <v>-19606636.23</v>
      </c>
    </row>
    <row r="20" spans="1:3" ht="32.25" thickBot="1">
      <c r="A20" s="13" t="s">
        <v>55</v>
      </c>
      <c r="B20" s="44" t="s">
        <v>234</v>
      </c>
      <c r="C20" s="50">
        <f>C21+C22</f>
        <v>18480.1</v>
      </c>
    </row>
    <row r="21" spans="1:3" ht="30.75" thickBot="1">
      <c r="A21" s="13" t="s">
        <v>56</v>
      </c>
      <c r="B21" s="37" t="s">
        <v>57</v>
      </c>
      <c r="C21" s="52">
        <v>0</v>
      </c>
    </row>
    <row r="22" spans="1:3" ht="30.75" thickBot="1">
      <c r="A22" s="13" t="s">
        <v>58</v>
      </c>
      <c r="B22" s="37" t="s">
        <v>59</v>
      </c>
      <c r="C22" s="52">
        <v>18480.1</v>
      </c>
    </row>
    <row r="23" spans="1:3" ht="30.75" thickBot="1">
      <c r="A23" s="13" t="s">
        <v>60</v>
      </c>
      <c r="B23" s="37" t="s">
        <v>61</v>
      </c>
      <c r="C23" s="52">
        <v>0</v>
      </c>
    </row>
    <row r="24" spans="1:3" ht="31.5" customHeight="1" thickBot="1">
      <c r="A24" s="13" t="s">
        <v>62</v>
      </c>
      <c r="B24" s="37" t="s">
        <v>63</v>
      </c>
      <c r="C24" s="52">
        <f>C25+C26+C27+C28+C29+C30+C31+C32+C33+C34</f>
        <v>13986.8</v>
      </c>
    </row>
    <row r="25" spans="1:3" ht="15.75" thickBot="1">
      <c r="A25" s="13" t="s">
        <v>70</v>
      </c>
      <c r="B25" s="37" t="s">
        <v>64</v>
      </c>
      <c r="C25" s="52">
        <v>0</v>
      </c>
    </row>
    <row r="26" spans="1:3" ht="30.75" thickBot="1">
      <c r="A26" s="13" t="s">
        <v>71</v>
      </c>
      <c r="B26" s="37" t="s">
        <v>66</v>
      </c>
      <c r="C26" s="52">
        <v>0</v>
      </c>
    </row>
    <row r="27" spans="1:3" ht="30.75" thickBot="1">
      <c r="A27" s="13" t="s">
        <v>72</v>
      </c>
      <c r="B27" s="37" t="s">
        <v>67</v>
      </c>
      <c r="C27" s="52">
        <v>13986.8</v>
      </c>
    </row>
    <row r="28" spans="1:3" ht="30.75" thickBot="1">
      <c r="A28" s="45" t="s">
        <v>73</v>
      </c>
      <c r="B28" s="37" t="s">
        <v>68</v>
      </c>
      <c r="C28" s="52">
        <v>0</v>
      </c>
    </row>
    <row r="29" spans="1:3" ht="19.5" customHeight="1" thickBot="1">
      <c r="A29" s="13" t="s">
        <v>69</v>
      </c>
      <c r="B29" s="37" t="s">
        <v>74</v>
      </c>
      <c r="C29" s="52">
        <v>0</v>
      </c>
    </row>
    <row r="30" spans="1:3" ht="30.75" thickBot="1">
      <c r="A30" s="13" t="s">
        <v>75</v>
      </c>
      <c r="B30" s="37" t="s">
        <v>76</v>
      </c>
      <c r="C30" s="52">
        <v>0</v>
      </c>
    </row>
    <row r="31" spans="1:3" ht="30.75" thickBot="1">
      <c r="A31" s="13" t="s">
        <v>77</v>
      </c>
      <c r="B31" s="37" t="s">
        <v>78</v>
      </c>
      <c r="C31" s="52">
        <v>0</v>
      </c>
    </row>
    <row r="32" spans="1:3" ht="30.75" thickBot="1">
      <c r="A32" s="13" t="s">
        <v>79</v>
      </c>
      <c r="B32" s="37" t="s">
        <v>80</v>
      </c>
      <c r="C32" s="52">
        <v>0</v>
      </c>
    </row>
    <row r="33" spans="1:3" ht="30.75" thickBot="1">
      <c r="A33" s="13" t="s">
        <v>81</v>
      </c>
      <c r="B33" s="37" t="s">
        <v>82</v>
      </c>
      <c r="C33" s="52">
        <v>0</v>
      </c>
    </row>
    <row r="34" spans="1:3" ht="15.75" thickBot="1">
      <c r="A34" s="13" t="s">
        <v>83</v>
      </c>
      <c r="B34" s="37" t="s">
        <v>84</v>
      </c>
      <c r="C34" s="52">
        <v>0</v>
      </c>
    </row>
    <row r="35" spans="1:3" ht="45.75" thickBot="1">
      <c r="A35" s="13" t="s">
        <v>65</v>
      </c>
      <c r="B35" s="36" t="s">
        <v>85</v>
      </c>
      <c r="C35" s="52">
        <f>C36+C37+C38+C39+C40+C41+C42+C43+C44+C45</f>
        <v>0</v>
      </c>
    </row>
    <row r="36" spans="1:3" ht="15.75" thickBot="1">
      <c r="A36" s="13" t="s">
        <v>86</v>
      </c>
      <c r="B36" s="37" t="s">
        <v>64</v>
      </c>
      <c r="C36" s="52">
        <v>0</v>
      </c>
    </row>
    <row r="37" spans="1:3" ht="30.75" thickBot="1">
      <c r="A37" s="13" t="s">
        <v>87</v>
      </c>
      <c r="B37" s="37" t="s">
        <v>66</v>
      </c>
      <c r="C37" s="52">
        <v>0</v>
      </c>
    </row>
    <row r="38" spans="1:3" ht="30.75" thickBot="1">
      <c r="A38" s="13" t="s">
        <v>88</v>
      </c>
      <c r="B38" s="37" t="s">
        <v>67</v>
      </c>
      <c r="C38" s="52">
        <v>0</v>
      </c>
    </row>
    <row r="39" spans="1:3" ht="30.75" thickBot="1">
      <c r="A39" s="13" t="s">
        <v>89</v>
      </c>
      <c r="B39" s="37" t="s">
        <v>68</v>
      </c>
      <c r="C39" s="52">
        <v>0</v>
      </c>
    </row>
    <row r="40" spans="1:3" ht="15.75" thickBot="1">
      <c r="A40" s="13" t="s">
        <v>90</v>
      </c>
      <c r="B40" s="37" t="s">
        <v>74</v>
      </c>
      <c r="C40" s="52">
        <v>0</v>
      </c>
    </row>
    <row r="41" spans="1:3" ht="30.75" thickBot="1">
      <c r="A41" s="13" t="s">
        <v>91</v>
      </c>
      <c r="B41" s="37" t="s">
        <v>76</v>
      </c>
      <c r="C41" s="52">
        <v>0</v>
      </c>
    </row>
    <row r="42" spans="1:3" ht="30.75" thickBot="1">
      <c r="A42" s="13" t="s">
        <v>92</v>
      </c>
      <c r="B42" s="37" t="s">
        <v>78</v>
      </c>
      <c r="C42" s="52">
        <v>0</v>
      </c>
    </row>
    <row r="43" spans="1:3" ht="30.75" thickBot="1">
      <c r="A43" s="13" t="s">
        <v>93</v>
      </c>
      <c r="B43" s="37" t="s">
        <v>80</v>
      </c>
      <c r="C43" s="52">
        <v>0</v>
      </c>
    </row>
    <row r="44" spans="1:3" ht="30.75" thickBot="1">
      <c r="A44" s="13" t="s">
        <v>94</v>
      </c>
      <c r="B44" s="37" t="s">
        <v>82</v>
      </c>
      <c r="C44" s="52">
        <v>0</v>
      </c>
    </row>
    <row r="45" spans="1:3" ht="15.75" thickBot="1">
      <c r="A45" s="13" t="s">
        <v>95</v>
      </c>
      <c r="B45" s="37" t="s">
        <v>84</v>
      </c>
      <c r="C45" s="52">
        <v>0</v>
      </c>
    </row>
    <row r="46" spans="1:3" ht="16.5" thickBot="1">
      <c r="A46" s="13" t="s">
        <v>96</v>
      </c>
      <c r="B46" s="53" t="s">
        <v>149</v>
      </c>
      <c r="C46" s="52">
        <f>SUM(C49+C65)</f>
        <v>199617.75000000003</v>
      </c>
    </row>
    <row r="47" spans="1:3" ht="15.75" thickBot="1">
      <c r="A47" s="13" t="s">
        <v>97</v>
      </c>
      <c r="B47" s="37" t="s">
        <v>98</v>
      </c>
      <c r="C47" s="51"/>
    </row>
    <row r="48" spans="1:3" ht="30.75" thickBot="1">
      <c r="A48" s="13" t="s">
        <v>99</v>
      </c>
      <c r="B48" s="37" t="s">
        <v>100</v>
      </c>
      <c r="C48" s="52">
        <f>SUM(C49+C65)</f>
        <v>199617.75000000003</v>
      </c>
    </row>
    <row r="49" spans="1:3" ht="30.75" thickBot="1">
      <c r="A49" s="13" t="s">
        <v>101</v>
      </c>
      <c r="B49" s="37" t="s">
        <v>102</v>
      </c>
      <c r="C49" s="52">
        <f>SUM(C50:C63)</f>
        <v>178442.83000000002</v>
      </c>
    </row>
    <row r="50" spans="1:3" ht="15.75" thickBot="1">
      <c r="A50" s="13" t="s">
        <v>103</v>
      </c>
      <c r="B50" s="37" t="s">
        <v>104</v>
      </c>
      <c r="C50" s="52">
        <v>0</v>
      </c>
    </row>
    <row r="51" spans="1:3" ht="15.75" thickBot="1">
      <c r="A51" s="13" t="s">
        <v>105</v>
      </c>
      <c r="B51" s="37" t="s">
        <v>106</v>
      </c>
      <c r="C51" s="52">
        <v>91474.44</v>
      </c>
    </row>
    <row r="52" spans="1:3" ht="15.75" thickBot="1">
      <c r="A52" s="13" t="s">
        <v>107</v>
      </c>
      <c r="B52" s="37" t="s">
        <v>108</v>
      </c>
      <c r="C52" s="52">
        <v>0</v>
      </c>
    </row>
    <row r="53" spans="1:3" ht="15.75" thickBot="1">
      <c r="A53" s="13" t="s">
        <v>109</v>
      </c>
      <c r="B53" s="37" t="s">
        <v>110</v>
      </c>
      <c r="C53" s="52">
        <v>0</v>
      </c>
    </row>
    <row r="54" spans="1:3" ht="15.75" thickBot="1">
      <c r="A54" s="13" t="s">
        <v>111</v>
      </c>
      <c r="B54" s="37" t="s">
        <v>112</v>
      </c>
      <c r="C54" s="52">
        <v>86968.39</v>
      </c>
    </row>
    <row r="55" spans="1:3" ht="15.75" thickBot="1">
      <c r="A55" s="13" t="s">
        <v>113</v>
      </c>
      <c r="B55" s="37" t="s">
        <v>114</v>
      </c>
      <c r="C55" s="52">
        <v>0</v>
      </c>
    </row>
    <row r="56" spans="1:3" ht="15.75" thickBot="1">
      <c r="A56" s="13" t="s">
        <v>115</v>
      </c>
      <c r="B56" s="37" t="s">
        <v>116</v>
      </c>
      <c r="C56" s="52">
        <v>0</v>
      </c>
    </row>
    <row r="57" spans="1:3" ht="15.75" thickBot="1">
      <c r="A57" s="13" t="s">
        <v>117</v>
      </c>
      <c r="B57" s="37" t="s">
        <v>118</v>
      </c>
      <c r="C57" s="52">
        <v>0</v>
      </c>
    </row>
    <row r="58" spans="1:3" ht="15.75" thickBot="1">
      <c r="A58" s="13" t="s">
        <v>119</v>
      </c>
      <c r="B58" s="37" t="s">
        <v>120</v>
      </c>
      <c r="C58" s="52">
        <v>0</v>
      </c>
    </row>
    <row r="59" spans="1:3" ht="30.75" thickBot="1">
      <c r="A59" s="13" t="s">
        <v>121</v>
      </c>
      <c r="B59" s="37" t="s">
        <v>122</v>
      </c>
      <c r="C59" s="52">
        <v>0</v>
      </c>
    </row>
    <row r="60" spans="1:3" ht="15.75" thickBot="1">
      <c r="A60" s="13" t="s">
        <v>123</v>
      </c>
      <c r="B60" s="37" t="s">
        <v>124</v>
      </c>
      <c r="C60" s="52">
        <v>0</v>
      </c>
    </row>
    <row r="61" spans="1:3" ht="15.75" thickBot="1">
      <c r="A61" s="13" t="s">
        <v>125</v>
      </c>
      <c r="B61" s="37" t="s">
        <v>126</v>
      </c>
      <c r="C61" s="52">
        <v>0</v>
      </c>
    </row>
    <row r="62" spans="1:3" ht="15.75" thickBot="1">
      <c r="A62" s="13" t="s">
        <v>127</v>
      </c>
      <c r="B62" s="37" t="s">
        <v>128</v>
      </c>
      <c r="C62" s="52">
        <v>0</v>
      </c>
    </row>
    <row r="63" spans="1:3" ht="15.75" thickBot="1">
      <c r="A63" s="13" t="s">
        <v>129</v>
      </c>
      <c r="B63" s="37" t="s">
        <v>130</v>
      </c>
      <c r="C63" s="52">
        <v>0</v>
      </c>
    </row>
    <row r="64" spans="1:3" ht="15.75" thickBot="1">
      <c r="A64" s="13" t="s">
        <v>147</v>
      </c>
      <c r="B64" s="37" t="s">
        <v>148</v>
      </c>
      <c r="C64" s="52">
        <v>0</v>
      </c>
    </row>
    <row r="65" spans="1:3" ht="45.75" thickBot="1">
      <c r="A65" s="13" t="s">
        <v>131</v>
      </c>
      <c r="B65" s="36" t="s">
        <v>132</v>
      </c>
      <c r="C65" s="52">
        <f>SUM(C66:C80)</f>
        <v>21174.920000000002</v>
      </c>
    </row>
    <row r="66" spans="1:3" ht="15.75" thickBot="1">
      <c r="A66" s="13" t="s">
        <v>133</v>
      </c>
      <c r="B66" s="37" t="s">
        <v>104</v>
      </c>
      <c r="C66" s="52">
        <v>0</v>
      </c>
    </row>
    <row r="67" spans="1:3" ht="15.75" thickBot="1">
      <c r="A67" s="13" t="s">
        <v>134</v>
      </c>
      <c r="B67" s="37" t="s">
        <v>106</v>
      </c>
      <c r="C67" s="52">
        <v>0</v>
      </c>
    </row>
    <row r="68" spans="1:3" ht="15.75" thickBot="1">
      <c r="A68" s="13" t="s">
        <v>135</v>
      </c>
      <c r="B68" s="37" t="s">
        <v>108</v>
      </c>
      <c r="C68" s="52">
        <v>0</v>
      </c>
    </row>
    <row r="69" spans="1:3" ht="15.75" thickBot="1">
      <c r="A69" s="45" t="s">
        <v>136</v>
      </c>
      <c r="B69" s="37" t="s">
        <v>110</v>
      </c>
      <c r="C69" s="52">
        <v>0</v>
      </c>
    </row>
    <row r="70" spans="1:3" ht="15.75" thickBot="1">
      <c r="A70" s="13" t="s">
        <v>137</v>
      </c>
      <c r="B70" s="37" t="s">
        <v>112</v>
      </c>
      <c r="C70" s="52">
        <v>0</v>
      </c>
    </row>
    <row r="71" spans="1:3" ht="15.75" thickBot="1">
      <c r="A71" s="13" t="s">
        <v>138</v>
      </c>
      <c r="B71" s="37" t="s">
        <v>114</v>
      </c>
      <c r="C71" s="52">
        <v>0</v>
      </c>
    </row>
    <row r="72" spans="1:3" ht="15.75" thickBot="1">
      <c r="A72" s="13" t="s">
        <v>139</v>
      </c>
      <c r="B72" s="37" t="s">
        <v>116</v>
      </c>
      <c r="C72" s="52">
        <v>0</v>
      </c>
    </row>
    <row r="73" spans="1:3" ht="15.75" thickBot="1">
      <c r="A73" s="13" t="s">
        <v>140</v>
      </c>
      <c r="B73" s="37" t="s">
        <v>118</v>
      </c>
      <c r="C73" s="52">
        <v>0</v>
      </c>
    </row>
    <row r="74" spans="1:3" ht="15.75" thickBot="1">
      <c r="A74" s="13" t="s">
        <v>141</v>
      </c>
      <c r="B74" s="37" t="s">
        <v>120</v>
      </c>
      <c r="C74" s="52">
        <v>0</v>
      </c>
    </row>
    <row r="75" spans="1:3" ht="15.75" customHeight="1" thickBot="1">
      <c r="A75" s="13" t="s">
        <v>142</v>
      </c>
      <c r="B75" s="37" t="s">
        <v>122</v>
      </c>
      <c r="C75" s="52">
        <v>0</v>
      </c>
    </row>
    <row r="76" spans="1:3" ht="15.75" thickBot="1">
      <c r="A76" s="13" t="s">
        <v>143</v>
      </c>
      <c r="B76" s="37" t="s">
        <v>124</v>
      </c>
      <c r="C76" s="52">
        <v>17177.33</v>
      </c>
    </row>
    <row r="77" spans="1:3" ht="15.75" thickBot="1">
      <c r="A77" s="13" t="s">
        <v>144</v>
      </c>
      <c r="B77" s="37" t="s">
        <v>126</v>
      </c>
      <c r="C77" s="52">
        <v>0</v>
      </c>
    </row>
    <row r="78" spans="1:3" ht="15">
      <c r="A78" s="46" t="s">
        <v>145</v>
      </c>
      <c r="B78" s="47" t="s">
        <v>128</v>
      </c>
      <c r="C78" s="70">
        <v>0</v>
      </c>
    </row>
    <row r="79" spans="1:3" ht="15">
      <c r="A79" s="13" t="s">
        <v>146</v>
      </c>
      <c r="B79" s="48" t="s">
        <v>130</v>
      </c>
      <c r="C79" s="52">
        <v>0</v>
      </c>
    </row>
    <row r="80" spans="1:3" ht="15">
      <c r="A80" s="13" t="s">
        <v>232</v>
      </c>
      <c r="B80" s="48" t="s">
        <v>233</v>
      </c>
      <c r="C80" s="52">
        <v>3997.59</v>
      </c>
    </row>
    <row r="81" spans="1:3" ht="15">
      <c r="A81" s="13" t="s">
        <v>99</v>
      </c>
      <c r="B81" s="48" t="s">
        <v>148</v>
      </c>
      <c r="C81" s="52">
        <v>0</v>
      </c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5"/>
  <sheetViews>
    <sheetView zoomScalePageLayoutView="0" workbookViewId="0" topLeftCell="A46">
      <selection activeCell="O19" sqref="O19"/>
    </sheetView>
  </sheetViews>
  <sheetFormatPr defaultColWidth="9.140625" defaultRowHeight="15"/>
  <cols>
    <col min="1" max="2" width="3.140625" style="0" customWidth="1"/>
    <col min="3" max="3" width="21.421875" style="3" customWidth="1"/>
    <col min="4" max="4" width="6.28125" style="3" customWidth="1"/>
    <col min="5" max="5" width="10.00390625" style="3" customWidth="1"/>
    <col min="6" max="6" width="15.7109375" style="3" customWidth="1"/>
    <col min="7" max="7" width="18.57421875" style="3" customWidth="1"/>
    <col min="8" max="8" width="17.421875" style="3" customWidth="1"/>
    <col min="9" max="9" width="14.57421875" style="3" customWidth="1"/>
    <col min="10" max="10" width="15.7109375" style="3" customWidth="1"/>
    <col min="11" max="11" width="16.7109375" style="3" customWidth="1"/>
    <col min="12" max="12" width="13.7109375" style="3" customWidth="1"/>
    <col min="13" max="19" width="14.28125" style="0" customWidth="1"/>
  </cols>
  <sheetData>
    <row r="1" ht="15">
      <c r="L1" s="3" t="s">
        <v>198</v>
      </c>
    </row>
    <row r="2" spans="3:9" ht="15">
      <c r="C2" s="87" t="s">
        <v>197</v>
      </c>
      <c r="D2" s="87"/>
      <c r="E2" s="87"/>
      <c r="F2" s="87"/>
      <c r="G2" s="87"/>
      <c r="H2" s="87"/>
      <c r="I2" s="87"/>
    </row>
    <row r="3" spans="3:9" ht="15">
      <c r="C3" s="25"/>
      <c r="D3" s="87" t="s">
        <v>238</v>
      </c>
      <c r="E3" s="87"/>
      <c r="F3" s="87"/>
      <c r="G3" s="87"/>
      <c r="H3" s="87"/>
      <c r="I3" s="25"/>
    </row>
    <row r="4" ht="12" customHeight="1">
      <c r="H4" s="10"/>
    </row>
    <row r="5" spans="1:21" ht="15.75">
      <c r="A5" s="91"/>
      <c r="B5" s="8"/>
      <c r="C5" s="85" t="s">
        <v>0</v>
      </c>
      <c r="D5" s="92" t="s">
        <v>150</v>
      </c>
      <c r="E5" s="85" t="s">
        <v>151</v>
      </c>
      <c r="F5" s="99" t="s">
        <v>152</v>
      </c>
      <c r="G5" s="100"/>
      <c r="H5" s="100"/>
      <c r="I5" s="100"/>
      <c r="J5" s="100"/>
      <c r="K5" s="100"/>
      <c r="L5" s="100"/>
      <c r="M5" s="8"/>
      <c r="N5" s="5"/>
      <c r="O5" s="5"/>
      <c r="P5" s="5"/>
      <c r="Q5" s="5"/>
      <c r="R5" s="5"/>
      <c r="S5" s="5"/>
      <c r="T5" s="1"/>
      <c r="U5" s="1"/>
    </row>
    <row r="6" spans="1:21" ht="1.5" customHeight="1">
      <c r="A6" s="88"/>
      <c r="B6" s="6"/>
      <c r="C6" s="89"/>
      <c r="D6" s="93"/>
      <c r="E6" s="89"/>
      <c r="F6" s="100"/>
      <c r="G6" s="100"/>
      <c r="H6" s="100"/>
      <c r="I6" s="100"/>
      <c r="J6" s="100"/>
      <c r="K6" s="100"/>
      <c r="L6" s="100"/>
      <c r="M6" s="8"/>
      <c r="N6" s="6"/>
      <c r="O6" s="6"/>
      <c r="P6" s="6"/>
      <c r="Q6" s="6"/>
      <c r="R6" s="6"/>
      <c r="S6" s="6"/>
      <c r="T6" s="1"/>
      <c r="U6" s="1"/>
    </row>
    <row r="7" spans="1:21" ht="13.5" customHeight="1" hidden="1">
      <c r="A7" s="88"/>
      <c r="B7" s="6"/>
      <c r="C7" s="89"/>
      <c r="D7" s="93"/>
      <c r="E7" s="89"/>
      <c r="F7" s="100"/>
      <c r="G7" s="100"/>
      <c r="H7" s="100"/>
      <c r="I7" s="100"/>
      <c r="J7" s="100"/>
      <c r="K7" s="100"/>
      <c r="L7" s="100"/>
      <c r="M7" s="9"/>
      <c r="N7" s="6"/>
      <c r="O7" s="6"/>
      <c r="P7" s="6"/>
      <c r="Q7" s="6"/>
      <c r="R7" s="6"/>
      <c r="S7" s="6"/>
      <c r="T7" s="1"/>
      <c r="U7" s="1"/>
    </row>
    <row r="8" spans="1:21" ht="18.75" customHeight="1">
      <c r="A8" s="88"/>
      <c r="B8" s="6"/>
      <c r="C8" s="89"/>
      <c r="D8" s="93"/>
      <c r="E8" s="89"/>
      <c r="F8" s="85" t="s">
        <v>153</v>
      </c>
      <c r="G8" s="99" t="s">
        <v>3</v>
      </c>
      <c r="H8" s="99"/>
      <c r="I8" s="101"/>
      <c r="J8" s="101"/>
      <c r="K8" s="101"/>
      <c r="L8" s="101"/>
      <c r="M8" s="6"/>
      <c r="N8" s="6"/>
      <c r="O8" s="6"/>
      <c r="P8" s="6"/>
      <c r="Q8" s="6"/>
      <c r="R8" s="6"/>
      <c r="S8" s="6"/>
      <c r="T8" s="1"/>
      <c r="U8" s="1"/>
    </row>
    <row r="9" spans="1:21" ht="111.75" customHeight="1">
      <c r="A9" s="6"/>
      <c r="B9" s="6"/>
      <c r="C9" s="89"/>
      <c r="D9" s="93"/>
      <c r="E9" s="89"/>
      <c r="F9" s="89"/>
      <c r="G9" s="85" t="s">
        <v>154</v>
      </c>
      <c r="H9" s="85" t="s">
        <v>155</v>
      </c>
      <c r="I9" s="85" t="s">
        <v>156</v>
      </c>
      <c r="J9" s="85" t="s">
        <v>157</v>
      </c>
      <c r="K9" s="102" t="s">
        <v>158</v>
      </c>
      <c r="L9" s="103"/>
      <c r="M9" s="6"/>
      <c r="N9" s="6"/>
      <c r="O9" s="6"/>
      <c r="P9" s="6"/>
      <c r="Q9" s="6"/>
      <c r="R9" s="6"/>
      <c r="S9" s="6"/>
      <c r="T9" s="1"/>
      <c r="U9" s="1"/>
    </row>
    <row r="10" spans="1:21" ht="33.75" customHeight="1" hidden="1">
      <c r="A10" s="6"/>
      <c r="B10" s="6"/>
      <c r="C10" s="90"/>
      <c r="D10" s="94"/>
      <c r="E10" s="86"/>
      <c r="F10" s="86"/>
      <c r="G10" s="86"/>
      <c r="H10" s="86"/>
      <c r="I10" s="86"/>
      <c r="J10" s="86"/>
      <c r="K10" s="23" t="s">
        <v>1</v>
      </c>
      <c r="L10" s="23" t="s">
        <v>159</v>
      </c>
      <c r="M10" s="6"/>
      <c r="N10" s="6"/>
      <c r="O10" s="6"/>
      <c r="P10" s="6"/>
      <c r="Q10" s="6"/>
      <c r="R10" s="6"/>
      <c r="S10" s="6"/>
      <c r="T10" s="1"/>
      <c r="U10" s="1"/>
    </row>
    <row r="11" spans="1:21" ht="24" customHeight="1">
      <c r="A11" s="6"/>
      <c r="B11" s="6"/>
      <c r="C11" s="86"/>
      <c r="D11" s="57"/>
      <c r="E11" s="55"/>
      <c r="F11" s="55"/>
      <c r="G11" s="55"/>
      <c r="H11" s="55"/>
      <c r="I11" s="55"/>
      <c r="J11" s="55"/>
      <c r="K11" s="23" t="s">
        <v>1</v>
      </c>
      <c r="L11" s="23" t="s">
        <v>159</v>
      </c>
      <c r="M11" s="6"/>
      <c r="N11" s="6"/>
      <c r="O11" s="6"/>
      <c r="P11" s="6"/>
      <c r="Q11" s="6"/>
      <c r="R11" s="6"/>
      <c r="S11" s="6"/>
      <c r="T11" s="1"/>
      <c r="U11" s="1"/>
    </row>
    <row r="12" spans="1:21" ht="14.25" customHeight="1">
      <c r="A12" s="6"/>
      <c r="B12" s="6"/>
      <c r="C12" s="4">
        <v>1</v>
      </c>
      <c r="D12" s="26">
        <v>2</v>
      </c>
      <c r="E12" s="28">
        <v>3</v>
      </c>
      <c r="F12" s="28">
        <v>4</v>
      </c>
      <c r="G12" s="28">
        <v>5</v>
      </c>
      <c r="H12" s="28">
        <v>6</v>
      </c>
      <c r="I12" s="28">
        <v>7</v>
      </c>
      <c r="J12" s="28">
        <v>8</v>
      </c>
      <c r="K12" s="56">
        <v>9</v>
      </c>
      <c r="L12" s="56">
        <v>10</v>
      </c>
      <c r="M12" s="6"/>
      <c r="N12" s="6"/>
      <c r="O12" s="6"/>
      <c r="P12" s="6"/>
      <c r="Q12" s="6"/>
      <c r="R12" s="6"/>
      <c r="S12" s="6"/>
      <c r="T12" s="1"/>
      <c r="U12" s="1"/>
    </row>
    <row r="13" spans="1:21" ht="36" customHeight="1">
      <c r="A13" s="6"/>
      <c r="B13" s="6"/>
      <c r="C13" s="11" t="s">
        <v>160</v>
      </c>
      <c r="D13" s="27">
        <v>100</v>
      </c>
      <c r="E13" s="4" t="s">
        <v>2</v>
      </c>
      <c r="F13" s="24">
        <f aca="true" t="shared" si="0" ref="F13:L13">SUM(F14,F15,F18,F19,F20,F21,F22)</f>
        <v>8389800</v>
      </c>
      <c r="G13" s="24">
        <f t="shared" si="0"/>
        <v>7417800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972000</v>
      </c>
      <c r="L13" s="24">
        <f t="shared" si="0"/>
        <v>0</v>
      </c>
      <c r="M13" s="6"/>
      <c r="N13" s="6"/>
      <c r="O13" s="6"/>
      <c r="P13" s="6"/>
      <c r="Q13" s="6"/>
      <c r="R13" s="6"/>
      <c r="S13" s="6"/>
      <c r="T13" s="1"/>
      <c r="U13" s="1"/>
    </row>
    <row r="14" spans="1:21" ht="24">
      <c r="A14" s="6"/>
      <c r="B14" s="6"/>
      <c r="C14" s="11" t="s">
        <v>161</v>
      </c>
      <c r="D14" s="27">
        <v>110</v>
      </c>
      <c r="E14" s="4">
        <v>120</v>
      </c>
      <c r="F14" s="23"/>
      <c r="G14" s="23" t="s">
        <v>2</v>
      </c>
      <c r="H14" s="23" t="s">
        <v>2</v>
      </c>
      <c r="I14" s="23" t="s">
        <v>2</v>
      </c>
      <c r="J14" s="23" t="s">
        <v>2</v>
      </c>
      <c r="K14" s="23"/>
      <c r="L14" s="23" t="s">
        <v>2</v>
      </c>
      <c r="M14" s="6"/>
      <c r="N14" s="6"/>
      <c r="O14" s="6"/>
      <c r="P14" s="6"/>
      <c r="Q14" s="6"/>
      <c r="R14" s="6"/>
      <c r="S14" s="6"/>
      <c r="T14" s="1"/>
      <c r="U14" s="1"/>
    </row>
    <row r="15" spans="1:21" ht="48" customHeight="1">
      <c r="A15" s="6"/>
      <c r="B15" s="6"/>
      <c r="C15" s="7" t="s">
        <v>162</v>
      </c>
      <c r="D15" s="27">
        <v>120</v>
      </c>
      <c r="E15" s="4">
        <v>130</v>
      </c>
      <c r="F15" s="23">
        <f>SUM(G15,H15,K15)</f>
        <v>8379800</v>
      </c>
      <c r="G15" s="23">
        <v>7417800</v>
      </c>
      <c r="H15" s="23"/>
      <c r="I15" s="23" t="s">
        <v>2</v>
      </c>
      <c r="J15" s="23" t="s">
        <v>2</v>
      </c>
      <c r="K15" s="23">
        <f>SUM(K16:K17)</f>
        <v>962000</v>
      </c>
      <c r="L15" s="23"/>
      <c r="M15" s="6"/>
      <c r="N15" s="6"/>
      <c r="O15" s="6"/>
      <c r="P15" s="6"/>
      <c r="Q15" s="6"/>
      <c r="R15" s="6"/>
      <c r="S15" s="6"/>
      <c r="T15" s="1"/>
      <c r="U15" s="1"/>
    </row>
    <row r="16" spans="1:21" ht="31.5" customHeight="1">
      <c r="A16" s="88"/>
      <c r="B16" s="6"/>
      <c r="C16" s="11" t="s">
        <v>4</v>
      </c>
      <c r="D16" s="27">
        <v>121</v>
      </c>
      <c r="E16" s="4" t="s">
        <v>2</v>
      </c>
      <c r="F16" s="23">
        <f>K16</f>
        <v>32000</v>
      </c>
      <c r="G16" s="23"/>
      <c r="H16" s="23"/>
      <c r="I16" s="23" t="s">
        <v>2</v>
      </c>
      <c r="J16" s="23" t="s">
        <v>2</v>
      </c>
      <c r="K16" s="23">
        <v>32000</v>
      </c>
      <c r="L16" s="23"/>
      <c r="M16" s="6"/>
      <c r="N16" s="6"/>
      <c r="O16" s="6"/>
      <c r="P16" s="6"/>
      <c r="Q16" s="6"/>
      <c r="R16" s="6"/>
      <c r="S16" s="6"/>
      <c r="T16" s="1"/>
      <c r="U16" s="1"/>
    </row>
    <row r="17" spans="1:21" ht="15">
      <c r="A17" s="88"/>
      <c r="B17" s="6"/>
      <c r="C17" s="11" t="s">
        <v>163</v>
      </c>
      <c r="D17" s="27">
        <v>122</v>
      </c>
      <c r="E17" s="4" t="s">
        <v>2</v>
      </c>
      <c r="F17" s="23">
        <f>K17</f>
        <v>930000</v>
      </c>
      <c r="G17" s="23"/>
      <c r="H17" s="23"/>
      <c r="I17" s="23" t="s">
        <v>2</v>
      </c>
      <c r="J17" s="23" t="s">
        <v>2</v>
      </c>
      <c r="K17" s="23">
        <v>930000</v>
      </c>
      <c r="L17" s="23"/>
      <c r="M17" s="6"/>
      <c r="N17" s="6"/>
      <c r="O17" s="6"/>
      <c r="P17" s="6"/>
      <c r="Q17" s="6"/>
      <c r="R17" s="6"/>
      <c r="S17" s="6"/>
      <c r="T17" s="1"/>
      <c r="U17" s="1"/>
    </row>
    <row r="18" spans="1:21" ht="58.5" customHeight="1">
      <c r="A18" s="88"/>
      <c r="B18" s="6"/>
      <c r="C18" s="11" t="s">
        <v>164</v>
      </c>
      <c r="D18" s="27">
        <v>130</v>
      </c>
      <c r="E18" s="4">
        <v>140</v>
      </c>
      <c r="F18" s="23"/>
      <c r="G18" s="23" t="s">
        <v>2</v>
      </c>
      <c r="H18" s="23" t="s">
        <v>2</v>
      </c>
      <c r="I18" s="23" t="s">
        <v>2</v>
      </c>
      <c r="J18" s="23" t="s">
        <v>2</v>
      </c>
      <c r="K18" s="23"/>
      <c r="L18" s="23" t="s">
        <v>2</v>
      </c>
      <c r="M18" s="6"/>
      <c r="N18" s="6"/>
      <c r="O18" s="6"/>
      <c r="P18" s="6"/>
      <c r="Q18" s="6"/>
      <c r="R18" s="6"/>
      <c r="S18" s="6"/>
      <c r="T18" s="1"/>
      <c r="U18" s="1"/>
    </row>
    <row r="19" spans="1:21" ht="96">
      <c r="A19" s="88"/>
      <c r="B19" s="6"/>
      <c r="C19" s="11" t="s">
        <v>165</v>
      </c>
      <c r="D19" s="27">
        <v>140</v>
      </c>
      <c r="E19" s="4">
        <v>150</v>
      </c>
      <c r="F19" s="23"/>
      <c r="G19" s="23" t="s">
        <v>2</v>
      </c>
      <c r="H19" s="23" t="s">
        <v>2</v>
      </c>
      <c r="I19" s="23" t="s">
        <v>2</v>
      </c>
      <c r="J19" s="23" t="s">
        <v>2</v>
      </c>
      <c r="K19" s="23"/>
      <c r="L19" s="23" t="s">
        <v>2</v>
      </c>
      <c r="M19" s="6"/>
      <c r="N19" s="6"/>
      <c r="O19" s="6"/>
      <c r="P19" s="6"/>
      <c r="Q19" s="6"/>
      <c r="R19" s="6"/>
      <c r="S19" s="6"/>
      <c r="T19" s="1"/>
      <c r="U19" s="1"/>
    </row>
    <row r="20" spans="1:21" ht="36">
      <c r="A20" s="6"/>
      <c r="B20" s="6"/>
      <c r="C20" s="11" t="s">
        <v>166</v>
      </c>
      <c r="D20" s="27">
        <v>150</v>
      </c>
      <c r="E20" s="4">
        <v>180</v>
      </c>
      <c r="F20" s="23">
        <f>SUM(H20,I20,K20)</f>
        <v>0</v>
      </c>
      <c r="G20" s="23" t="s">
        <v>2</v>
      </c>
      <c r="H20" s="23">
        <v>0</v>
      </c>
      <c r="I20" s="23">
        <v>0</v>
      </c>
      <c r="J20" s="23" t="s">
        <v>2</v>
      </c>
      <c r="K20" s="23" t="s">
        <v>2</v>
      </c>
      <c r="L20" s="23" t="s">
        <v>2</v>
      </c>
      <c r="M20" s="6"/>
      <c r="N20" s="6"/>
      <c r="O20" s="6"/>
      <c r="P20" s="6"/>
      <c r="Q20" s="6"/>
      <c r="R20" s="6"/>
      <c r="S20" s="6"/>
      <c r="T20" s="1"/>
      <c r="U20" s="1"/>
    </row>
    <row r="21" spans="1:21" ht="22.5" customHeight="1">
      <c r="A21" s="6"/>
      <c r="B21" s="6"/>
      <c r="C21" s="11" t="s">
        <v>167</v>
      </c>
      <c r="D21" s="27">
        <v>160</v>
      </c>
      <c r="E21" s="4">
        <v>180</v>
      </c>
      <c r="F21" s="23">
        <f>SUM(H21,I21,K21)</f>
        <v>10000</v>
      </c>
      <c r="G21" s="23" t="s">
        <v>2</v>
      </c>
      <c r="H21" s="23" t="s">
        <v>2</v>
      </c>
      <c r="I21" s="23" t="s">
        <v>2</v>
      </c>
      <c r="J21" s="23" t="s">
        <v>2</v>
      </c>
      <c r="K21" s="23">
        <v>10000</v>
      </c>
      <c r="L21" s="23"/>
      <c r="M21" s="6"/>
      <c r="N21" s="6"/>
      <c r="O21" s="6"/>
      <c r="P21" s="6"/>
      <c r="Q21" s="6"/>
      <c r="R21" s="6"/>
      <c r="S21" s="6"/>
      <c r="T21" s="1"/>
      <c r="U21" s="1"/>
    </row>
    <row r="22" spans="1:21" ht="24">
      <c r="A22" s="6"/>
      <c r="B22" s="6"/>
      <c r="C22" s="11" t="s">
        <v>168</v>
      </c>
      <c r="D22" s="27">
        <v>180</v>
      </c>
      <c r="E22" s="4" t="s">
        <v>2</v>
      </c>
      <c r="F22" s="23"/>
      <c r="G22" s="23" t="s">
        <v>2</v>
      </c>
      <c r="H22" s="23" t="s">
        <v>2</v>
      </c>
      <c r="I22" s="23" t="s">
        <v>2</v>
      </c>
      <c r="J22" s="23" t="s">
        <v>2</v>
      </c>
      <c r="K22" s="23"/>
      <c r="L22" s="23" t="s">
        <v>2</v>
      </c>
      <c r="M22" s="6"/>
      <c r="N22" s="6"/>
      <c r="O22" s="6"/>
      <c r="P22" s="6"/>
      <c r="Q22" s="6"/>
      <c r="R22" s="6"/>
      <c r="S22" s="6"/>
      <c r="T22" s="1"/>
      <c r="U22" s="1"/>
    </row>
    <row r="23" spans="1:21" ht="25.5" customHeight="1">
      <c r="A23" s="6"/>
      <c r="B23" s="6"/>
      <c r="C23" s="11"/>
      <c r="D23" s="54"/>
      <c r="E23" s="4"/>
      <c r="F23" s="23"/>
      <c r="G23" s="23"/>
      <c r="H23" s="23"/>
      <c r="I23" s="23"/>
      <c r="J23" s="23"/>
      <c r="K23" s="23"/>
      <c r="L23" s="23"/>
      <c r="M23" s="6"/>
      <c r="N23" s="6"/>
      <c r="O23" s="6"/>
      <c r="P23" s="6"/>
      <c r="Q23" s="6"/>
      <c r="R23" s="6"/>
      <c r="S23" s="6"/>
      <c r="T23" s="1"/>
      <c r="U23" s="1"/>
    </row>
    <row r="24" spans="1:21" ht="25.5" customHeight="1">
      <c r="A24" s="6"/>
      <c r="B24" s="6"/>
      <c r="C24" s="11"/>
      <c r="D24" s="54"/>
      <c r="E24" s="4"/>
      <c r="F24" s="23"/>
      <c r="G24" s="23"/>
      <c r="H24" s="23"/>
      <c r="I24" s="23"/>
      <c r="J24" s="23"/>
      <c r="K24" s="23"/>
      <c r="L24" s="23"/>
      <c r="M24" s="6"/>
      <c r="N24" s="6"/>
      <c r="O24" s="6"/>
      <c r="P24" s="6"/>
      <c r="Q24" s="6"/>
      <c r="R24" s="6"/>
      <c r="S24" s="6"/>
      <c r="T24" s="1"/>
      <c r="U24" s="1"/>
    </row>
    <row r="25" spans="1:21" ht="25.5" customHeight="1">
      <c r="A25" s="6"/>
      <c r="B25" s="6"/>
      <c r="C25" s="11"/>
      <c r="D25" s="54"/>
      <c r="E25" s="4"/>
      <c r="F25" s="58"/>
      <c r="G25" s="23"/>
      <c r="H25" s="23"/>
      <c r="I25" s="23"/>
      <c r="J25" s="23"/>
      <c r="K25" s="23"/>
      <c r="L25" s="23"/>
      <c r="M25" s="6"/>
      <c r="N25" s="6"/>
      <c r="O25" s="6"/>
      <c r="P25" s="6"/>
      <c r="Q25" s="6"/>
      <c r="R25" s="6"/>
      <c r="S25" s="6"/>
      <c r="T25" s="1"/>
      <c r="U25" s="1"/>
    </row>
    <row r="26" spans="1:21" ht="27" customHeight="1">
      <c r="A26" s="88"/>
      <c r="B26" s="6"/>
      <c r="C26" s="60" t="s">
        <v>169</v>
      </c>
      <c r="D26" s="61">
        <v>200</v>
      </c>
      <c r="E26" s="4" t="s">
        <v>2</v>
      </c>
      <c r="F26" s="59">
        <f>SUM(F27,F32,F37,F45)</f>
        <v>8714619.030000001</v>
      </c>
      <c r="G26" s="24">
        <f aca="true" t="shared" si="1" ref="G26:L26">SUM(G27,,G32,G37,G45)</f>
        <v>7417800</v>
      </c>
      <c r="H26" s="24">
        <f t="shared" si="1"/>
        <v>0</v>
      </c>
      <c r="I26" s="24">
        <f t="shared" si="1"/>
        <v>0</v>
      </c>
      <c r="J26" s="24">
        <f t="shared" si="1"/>
        <v>0</v>
      </c>
      <c r="K26" s="24">
        <f t="shared" si="1"/>
        <v>977347.03</v>
      </c>
      <c r="L26" s="24">
        <f t="shared" si="1"/>
        <v>0</v>
      </c>
      <c r="M26" s="6"/>
      <c r="N26" s="6"/>
      <c r="O26" s="6"/>
      <c r="P26" s="6"/>
      <c r="Q26" s="6"/>
      <c r="R26" s="6"/>
      <c r="S26" s="6"/>
      <c r="T26" s="1"/>
      <c r="U26" s="1"/>
    </row>
    <row r="27" spans="1:21" ht="24">
      <c r="A27" s="88"/>
      <c r="B27" s="6"/>
      <c r="C27" s="60" t="s">
        <v>170</v>
      </c>
      <c r="D27" s="61">
        <v>210</v>
      </c>
      <c r="E27" s="4">
        <v>100</v>
      </c>
      <c r="F27" s="59">
        <f>SUM(F28,F29,F30,F31)</f>
        <v>6127772</v>
      </c>
      <c r="G27" s="59">
        <f>SUM(G28,G29,G30,G31)</f>
        <v>5779000</v>
      </c>
      <c r="H27" s="24">
        <f>SUM(H28,H29,H30)</f>
        <v>0</v>
      </c>
      <c r="I27" s="24">
        <f>SUM(I28,I29,I30)</f>
        <v>0</v>
      </c>
      <c r="J27" s="24">
        <f>SUM(J28,J29,J30)</f>
        <v>0</v>
      </c>
      <c r="K27" s="59">
        <f>SUM(K28,K29,K30,K31)</f>
        <v>29300</v>
      </c>
      <c r="L27" s="24">
        <f>SUM(L28,L29,L30)</f>
        <v>0</v>
      </c>
      <c r="M27" s="6"/>
      <c r="N27" s="6"/>
      <c r="O27" s="6"/>
      <c r="P27" s="6"/>
      <c r="Q27" s="6"/>
      <c r="R27" s="6"/>
      <c r="S27" s="6"/>
      <c r="T27" s="1"/>
      <c r="U27" s="1"/>
    </row>
    <row r="28" spans="1:21" ht="24">
      <c r="A28" s="88"/>
      <c r="B28" s="6"/>
      <c r="C28" s="11" t="s">
        <v>171</v>
      </c>
      <c r="D28" s="54">
        <v>211</v>
      </c>
      <c r="E28" s="4">
        <v>111</v>
      </c>
      <c r="F28" s="58">
        <v>4742300</v>
      </c>
      <c r="G28" s="23">
        <v>4460000</v>
      </c>
      <c r="H28" s="23">
        <v>0</v>
      </c>
      <c r="I28" s="23">
        <v>0</v>
      </c>
      <c r="J28" s="23">
        <v>0</v>
      </c>
      <c r="K28" s="23">
        <v>22500</v>
      </c>
      <c r="L28" s="23">
        <v>0</v>
      </c>
      <c r="M28" s="6"/>
      <c r="N28" s="6"/>
      <c r="O28" s="6"/>
      <c r="P28" s="6"/>
      <c r="Q28" s="6"/>
      <c r="R28" s="6"/>
      <c r="S28" s="6"/>
      <c r="T28" s="1"/>
      <c r="U28" s="1"/>
    </row>
    <row r="29" spans="1:21" ht="15">
      <c r="A29" s="88"/>
      <c r="B29" s="6"/>
      <c r="C29" s="11" t="s">
        <v>172</v>
      </c>
      <c r="D29" s="54">
        <v>212</v>
      </c>
      <c r="E29" s="4">
        <v>112</v>
      </c>
      <c r="F29" s="58">
        <f>SUM(G29,H29)</f>
        <v>0</v>
      </c>
      <c r="G29" s="23">
        <v>0</v>
      </c>
      <c r="H29" s="23">
        <v>0</v>
      </c>
      <c r="I29" s="23">
        <f>SUM(J29,K29)</f>
        <v>0</v>
      </c>
      <c r="J29" s="23">
        <v>0</v>
      </c>
      <c r="K29" s="23">
        <v>0</v>
      </c>
      <c r="L29" s="23">
        <v>0</v>
      </c>
      <c r="M29" s="6"/>
      <c r="N29" s="6"/>
      <c r="O29" s="6"/>
      <c r="P29" s="6"/>
      <c r="Q29" s="6"/>
      <c r="R29" s="6"/>
      <c r="S29" s="6"/>
      <c r="T29" s="1"/>
      <c r="U29" s="1"/>
    </row>
    <row r="30" spans="1:21" ht="60">
      <c r="A30" s="88"/>
      <c r="B30" s="6"/>
      <c r="C30" s="11" t="s">
        <v>173</v>
      </c>
      <c r="D30" s="54">
        <v>213</v>
      </c>
      <c r="E30" s="4">
        <v>113</v>
      </c>
      <c r="F30" s="58">
        <f>SUM(G30,H30)</f>
        <v>0</v>
      </c>
      <c r="G30" s="23">
        <v>0</v>
      </c>
      <c r="H30" s="23">
        <v>0</v>
      </c>
      <c r="I30" s="23">
        <f>SUM(J30,K30)</f>
        <v>0</v>
      </c>
      <c r="J30" s="23">
        <v>0</v>
      </c>
      <c r="K30" s="23">
        <v>0</v>
      </c>
      <c r="L30" s="23">
        <v>0</v>
      </c>
      <c r="M30" s="6"/>
      <c r="N30" s="6"/>
      <c r="O30" s="6"/>
      <c r="P30" s="6"/>
      <c r="Q30" s="6"/>
      <c r="R30" s="6"/>
      <c r="S30" s="6"/>
      <c r="T30" s="1"/>
      <c r="U30" s="1"/>
    </row>
    <row r="31" spans="1:21" ht="72">
      <c r="A31" s="88"/>
      <c r="B31" s="6"/>
      <c r="C31" s="11" t="s">
        <v>174</v>
      </c>
      <c r="D31" s="54">
        <v>214</v>
      </c>
      <c r="E31" s="4">
        <v>119</v>
      </c>
      <c r="F31" s="58">
        <v>1385472</v>
      </c>
      <c r="G31" s="23">
        <v>1319000</v>
      </c>
      <c r="H31" s="23">
        <v>0</v>
      </c>
      <c r="I31" s="23">
        <v>0</v>
      </c>
      <c r="J31" s="23">
        <v>0</v>
      </c>
      <c r="K31" s="23">
        <v>6800</v>
      </c>
      <c r="L31" s="23">
        <v>0</v>
      </c>
      <c r="M31" s="6"/>
      <c r="N31" s="6"/>
      <c r="O31" s="6"/>
      <c r="P31" s="6"/>
      <c r="Q31" s="6"/>
      <c r="R31" s="6"/>
      <c r="S31" s="6"/>
      <c r="T31" s="1"/>
      <c r="U31" s="1"/>
    </row>
    <row r="32" spans="1:21" ht="36">
      <c r="A32" s="88"/>
      <c r="B32" s="6"/>
      <c r="C32" s="60" t="s">
        <v>175</v>
      </c>
      <c r="D32" s="61">
        <v>220</v>
      </c>
      <c r="E32" s="62">
        <v>300</v>
      </c>
      <c r="F32" s="59">
        <f aca="true" t="shared" si="2" ref="F32:L32">SUM(F33,F34,F35,F36)</f>
        <v>0</v>
      </c>
      <c r="G32" s="59">
        <f t="shared" si="2"/>
        <v>0</v>
      </c>
      <c r="H32" s="59">
        <f t="shared" si="2"/>
        <v>0</v>
      </c>
      <c r="I32" s="59">
        <f t="shared" si="2"/>
        <v>0</v>
      </c>
      <c r="J32" s="59">
        <f t="shared" si="2"/>
        <v>0</v>
      </c>
      <c r="K32" s="59">
        <f t="shared" si="2"/>
        <v>0</v>
      </c>
      <c r="L32" s="59">
        <f t="shared" si="2"/>
        <v>0</v>
      </c>
      <c r="M32" s="6"/>
      <c r="N32" s="6"/>
      <c r="O32" s="6"/>
      <c r="P32" s="6"/>
      <c r="Q32" s="6"/>
      <c r="R32" s="6"/>
      <c r="S32" s="6"/>
      <c r="T32" s="1"/>
      <c r="U32" s="1"/>
    </row>
    <row r="33" spans="1:21" ht="60">
      <c r="A33" s="88"/>
      <c r="B33" s="6"/>
      <c r="C33" s="11" t="s">
        <v>176</v>
      </c>
      <c r="D33" s="54">
        <v>221</v>
      </c>
      <c r="E33" s="4">
        <v>320</v>
      </c>
      <c r="F33" s="58">
        <f>SUM(G33,K33)</f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6"/>
      <c r="N33" s="6"/>
      <c r="O33" s="6"/>
      <c r="P33" s="6"/>
      <c r="Q33" s="6"/>
      <c r="R33" s="6"/>
      <c r="S33" s="6"/>
      <c r="T33" s="1"/>
      <c r="U33" s="1"/>
    </row>
    <row r="34" spans="1:21" ht="15">
      <c r="A34" s="88"/>
      <c r="B34" s="6"/>
      <c r="C34" s="11" t="s">
        <v>177</v>
      </c>
      <c r="D34" s="54">
        <v>222</v>
      </c>
      <c r="E34" s="4">
        <v>340</v>
      </c>
      <c r="F34" s="58">
        <f>SUM(G34,K34)</f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6"/>
      <c r="N34" s="6"/>
      <c r="O34" s="6"/>
      <c r="P34" s="6"/>
      <c r="Q34" s="6"/>
      <c r="R34" s="6"/>
      <c r="S34" s="6"/>
      <c r="T34" s="1"/>
      <c r="U34" s="1"/>
    </row>
    <row r="35" spans="1:21" ht="15">
      <c r="A35" s="88"/>
      <c r="B35" s="6"/>
      <c r="C35" s="11" t="s">
        <v>178</v>
      </c>
      <c r="D35" s="54">
        <v>223</v>
      </c>
      <c r="E35" s="4">
        <v>350</v>
      </c>
      <c r="F35" s="58">
        <f>SUM(G35,K35)</f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6"/>
      <c r="N35" s="6"/>
      <c r="O35" s="6"/>
      <c r="P35" s="6"/>
      <c r="Q35" s="6"/>
      <c r="R35" s="6"/>
      <c r="S35" s="6"/>
      <c r="T35" s="1"/>
      <c r="U35" s="1"/>
    </row>
    <row r="36" spans="1:21" ht="15">
      <c r="A36" s="88"/>
      <c r="B36" s="6"/>
      <c r="C36" s="11" t="s">
        <v>179</v>
      </c>
      <c r="D36" s="54">
        <v>224</v>
      </c>
      <c r="E36" s="4">
        <v>360</v>
      </c>
      <c r="F36" s="58">
        <f>SUM(G36,K36)</f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6"/>
      <c r="N36" s="6"/>
      <c r="O36" s="6"/>
      <c r="P36" s="6"/>
      <c r="Q36" s="6"/>
      <c r="R36" s="6"/>
      <c r="S36" s="6"/>
      <c r="T36" s="1"/>
      <c r="U36" s="1"/>
    </row>
    <row r="37" spans="1:21" ht="24">
      <c r="A37" s="88"/>
      <c r="B37" s="6"/>
      <c r="C37" s="60" t="s">
        <v>180</v>
      </c>
      <c r="D37" s="61">
        <v>230</v>
      </c>
      <c r="E37" s="62">
        <v>850</v>
      </c>
      <c r="F37" s="59">
        <f aca="true" t="shared" si="3" ref="F37:L37">SUM(F38,F39,F40,F41)</f>
        <v>255300</v>
      </c>
      <c r="G37" s="59">
        <f t="shared" si="3"/>
        <v>245300</v>
      </c>
      <c r="H37" s="59">
        <f t="shared" si="3"/>
        <v>0</v>
      </c>
      <c r="I37" s="59">
        <f t="shared" si="3"/>
        <v>0</v>
      </c>
      <c r="J37" s="59">
        <f t="shared" si="3"/>
        <v>0</v>
      </c>
      <c r="K37" s="59">
        <f t="shared" si="3"/>
        <v>10000</v>
      </c>
      <c r="L37" s="59">
        <f t="shared" si="3"/>
        <v>0</v>
      </c>
      <c r="M37" s="6"/>
      <c r="N37" s="6"/>
      <c r="O37" s="6"/>
      <c r="P37" s="6"/>
      <c r="Q37" s="6"/>
      <c r="R37" s="6"/>
      <c r="S37" s="6"/>
      <c r="T37" s="1"/>
      <c r="U37" s="1"/>
    </row>
    <row r="38" spans="1:21" ht="15">
      <c r="A38" s="88"/>
      <c r="B38" s="6"/>
      <c r="C38" s="11" t="s">
        <v>5</v>
      </c>
      <c r="D38" s="61"/>
      <c r="E38" s="62"/>
      <c r="F38" s="58"/>
      <c r="G38" s="23"/>
      <c r="H38" s="23"/>
      <c r="I38" s="23"/>
      <c r="J38" s="23"/>
      <c r="K38" s="23"/>
      <c r="L38" s="23"/>
      <c r="M38" s="6"/>
      <c r="N38" s="6"/>
      <c r="O38" s="6"/>
      <c r="P38" s="6"/>
      <c r="Q38" s="6"/>
      <c r="R38" s="6"/>
      <c r="S38" s="6"/>
      <c r="T38" s="1"/>
      <c r="U38" s="1"/>
    </row>
    <row r="39" spans="1:21" ht="36">
      <c r="A39" s="88"/>
      <c r="B39" s="6"/>
      <c r="C39" s="11" t="s">
        <v>181</v>
      </c>
      <c r="D39" s="54">
        <v>231</v>
      </c>
      <c r="E39" s="63">
        <v>851</v>
      </c>
      <c r="F39" s="58">
        <f>SUM(G39,K39)</f>
        <v>245300</v>
      </c>
      <c r="G39" s="23">
        <v>245300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6"/>
      <c r="N39" s="6"/>
      <c r="O39" s="6"/>
      <c r="P39" s="6"/>
      <c r="Q39" s="6"/>
      <c r="R39" s="6"/>
      <c r="S39" s="6"/>
      <c r="T39" s="1"/>
      <c r="U39" s="1"/>
    </row>
    <row r="40" spans="1:21" ht="24">
      <c r="A40" s="88"/>
      <c r="B40" s="6"/>
      <c r="C40" s="11" t="s">
        <v>182</v>
      </c>
      <c r="D40" s="54">
        <v>232</v>
      </c>
      <c r="E40" s="63">
        <v>852</v>
      </c>
      <c r="F40" s="58">
        <f>SUM(G40,K40)</f>
        <v>10000</v>
      </c>
      <c r="G40" s="23">
        <v>0</v>
      </c>
      <c r="H40" s="23">
        <v>0</v>
      </c>
      <c r="I40" s="23">
        <v>0</v>
      </c>
      <c r="J40" s="23">
        <v>0</v>
      </c>
      <c r="K40" s="23">
        <v>10000</v>
      </c>
      <c r="L40" s="23">
        <v>0</v>
      </c>
      <c r="M40" s="6"/>
      <c r="N40" s="6"/>
      <c r="O40" s="6"/>
      <c r="P40" s="6"/>
      <c r="Q40" s="6"/>
      <c r="R40" s="6"/>
      <c r="S40" s="6"/>
      <c r="T40" s="1"/>
      <c r="U40" s="1"/>
    </row>
    <row r="41" spans="1:21" ht="15">
      <c r="A41" s="88"/>
      <c r="B41" s="6"/>
      <c r="C41" s="11" t="s">
        <v>183</v>
      </c>
      <c r="D41" s="54">
        <v>233</v>
      </c>
      <c r="E41" s="63">
        <v>853</v>
      </c>
      <c r="F41" s="58">
        <f>SUM(G41,K41)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6"/>
      <c r="N41" s="6"/>
      <c r="O41" s="6"/>
      <c r="P41" s="6"/>
      <c r="Q41" s="6"/>
      <c r="R41" s="6"/>
      <c r="S41" s="6"/>
      <c r="T41" s="1"/>
      <c r="U41" s="1"/>
    </row>
    <row r="42" spans="1:21" ht="36">
      <c r="A42" s="88"/>
      <c r="B42" s="6"/>
      <c r="C42" s="11" t="s">
        <v>184</v>
      </c>
      <c r="D42" s="54">
        <v>240</v>
      </c>
      <c r="E42" s="63">
        <v>853</v>
      </c>
      <c r="F42" s="58">
        <f>SUM(G42,K42)</f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6"/>
      <c r="N42" s="6"/>
      <c r="O42" s="6"/>
      <c r="P42" s="6"/>
      <c r="Q42" s="6"/>
      <c r="R42" s="6"/>
      <c r="S42" s="6"/>
      <c r="T42" s="1"/>
      <c r="U42" s="1"/>
    </row>
    <row r="43" spans="1:21" ht="15">
      <c r="A43" s="88"/>
      <c r="B43" s="6"/>
      <c r="C43" s="11"/>
      <c r="D43" s="54"/>
      <c r="E43" s="63"/>
      <c r="F43" s="58"/>
      <c r="G43" s="23"/>
      <c r="H43" s="23"/>
      <c r="I43" s="23"/>
      <c r="J43" s="23"/>
      <c r="K43" s="23"/>
      <c r="L43" s="23"/>
      <c r="M43" s="6"/>
      <c r="N43" s="6"/>
      <c r="O43" s="6"/>
      <c r="P43" s="6"/>
      <c r="Q43" s="6"/>
      <c r="R43" s="6"/>
      <c r="S43" s="6"/>
      <c r="T43" s="1"/>
      <c r="U43" s="1"/>
    </row>
    <row r="44" spans="1:21" ht="36">
      <c r="A44" s="88"/>
      <c r="B44" s="6"/>
      <c r="C44" s="11" t="s">
        <v>185</v>
      </c>
      <c r="D44" s="54">
        <v>250</v>
      </c>
      <c r="E44" s="63"/>
      <c r="F44" s="58">
        <f>SUM(G44,K44)</f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6"/>
      <c r="N44" s="6"/>
      <c r="O44" s="6"/>
      <c r="P44" s="6"/>
      <c r="Q44" s="6"/>
      <c r="R44" s="6"/>
      <c r="S44" s="6"/>
      <c r="T44" s="1"/>
      <c r="U44" s="1"/>
    </row>
    <row r="45" spans="1:21" ht="36">
      <c r="A45" s="88"/>
      <c r="B45" s="6"/>
      <c r="C45" s="60" t="s">
        <v>186</v>
      </c>
      <c r="D45" s="54">
        <v>260</v>
      </c>
      <c r="E45" s="63" t="s">
        <v>2</v>
      </c>
      <c r="F45" s="59">
        <f>SUM(F46,F47,)</f>
        <v>2331547.0300000003</v>
      </c>
      <c r="G45" s="59">
        <f>SUM(G46,G47)</f>
        <v>1393500</v>
      </c>
      <c r="H45" s="59">
        <f>SUM(H46,H47,H48,H49)</f>
        <v>0</v>
      </c>
      <c r="I45" s="59">
        <f>SUM(I46,I47,I48,I49)</f>
        <v>0</v>
      </c>
      <c r="J45" s="23">
        <v>0</v>
      </c>
      <c r="K45" s="59">
        <f>SUM(K46,K47,)</f>
        <v>938047.03</v>
      </c>
      <c r="L45" s="23">
        <v>0</v>
      </c>
      <c r="M45" s="6"/>
      <c r="N45" s="6"/>
      <c r="O45" s="6"/>
      <c r="P45" s="6"/>
      <c r="Q45" s="6"/>
      <c r="R45" s="6"/>
      <c r="S45" s="6"/>
      <c r="T45" s="1"/>
      <c r="U45" s="1"/>
    </row>
    <row r="46" spans="1:21" ht="60">
      <c r="A46" s="88"/>
      <c r="B46" s="6"/>
      <c r="C46" s="11" t="s">
        <v>187</v>
      </c>
      <c r="D46" s="54">
        <v>261</v>
      </c>
      <c r="E46" s="63">
        <v>243</v>
      </c>
      <c r="F46" s="58">
        <f>SUM(G46,K46)</f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6"/>
      <c r="N46" s="6"/>
      <c r="O46" s="6"/>
      <c r="P46" s="6"/>
      <c r="Q46" s="6"/>
      <c r="R46" s="6"/>
      <c r="S46" s="6"/>
      <c r="T46" s="1"/>
      <c r="U46" s="1"/>
    </row>
    <row r="47" spans="1:21" ht="48">
      <c r="A47" s="88"/>
      <c r="B47" s="6"/>
      <c r="C47" s="11" t="s">
        <v>188</v>
      </c>
      <c r="D47" s="54">
        <v>262</v>
      </c>
      <c r="E47" s="63">
        <v>244</v>
      </c>
      <c r="F47" s="58">
        <f>SUM(G47,H47,K47)</f>
        <v>2331547.0300000003</v>
      </c>
      <c r="G47" s="23">
        <v>1393500</v>
      </c>
      <c r="H47" s="23">
        <v>0</v>
      </c>
      <c r="I47" s="23">
        <v>0</v>
      </c>
      <c r="J47" s="23">
        <v>0</v>
      </c>
      <c r="K47" s="23">
        <v>938047.03</v>
      </c>
      <c r="L47" s="23">
        <v>0</v>
      </c>
      <c r="M47" s="6"/>
      <c r="N47" s="6"/>
      <c r="O47" s="6"/>
      <c r="P47" s="6"/>
      <c r="Q47" s="6"/>
      <c r="R47" s="6"/>
      <c r="S47" s="6"/>
      <c r="T47" s="1"/>
      <c r="U47" s="1"/>
    </row>
    <row r="48" spans="1:21" ht="24">
      <c r="A48" s="88"/>
      <c r="B48" s="6"/>
      <c r="C48" s="60" t="s">
        <v>189</v>
      </c>
      <c r="D48" s="54">
        <v>300</v>
      </c>
      <c r="E48" s="63" t="s">
        <v>2</v>
      </c>
      <c r="F48" s="59">
        <f aca="true" t="shared" si="4" ref="F48:L48">SUM(F49,F50)</f>
        <v>0</v>
      </c>
      <c r="G48" s="59">
        <f t="shared" si="4"/>
        <v>0</v>
      </c>
      <c r="H48" s="59">
        <f t="shared" si="4"/>
        <v>0</v>
      </c>
      <c r="I48" s="59">
        <f t="shared" si="4"/>
        <v>0</v>
      </c>
      <c r="J48" s="59">
        <f t="shared" si="4"/>
        <v>0</v>
      </c>
      <c r="K48" s="59">
        <f t="shared" si="4"/>
        <v>0</v>
      </c>
      <c r="L48" s="59">
        <f t="shared" si="4"/>
        <v>0</v>
      </c>
      <c r="M48" s="6"/>
      <c r="N48" s="6"/>
      <c r="O48" s="6"/>
      <c r="P48" s="6"/>
      <c r="Q48" s="6"/>
      <c r="R48" s="6"/>
      <c r="S48" s="6"/>
      <c r="T48" s="1"/>
      <c r="U48" s="1"/>
    </row>
    <row r="49" spans="1:21" ht="24">
      <c r="A49" s="88"/>
      <c r="B49" s="6"/>
      <c r="C49" s="11" t="s">
        <v>190</v>
      </c>
      <c r="D49" s="54">
        <v>310</v>
      </c>
      <c r="E49" s="63">
        <v>510</v>
      </c>
      <c r="F49" s="58">
        <f>SUM(G49,H49,K49)</f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6"/>
      <c r="N49" s="6"/>
      <c r="O49" s="6"/>
      <c r="P49" s="6"/>
      <c r="Q49" s="6"/>
      <c r="R49" s="6"/>
      <c r="S49" s="6"/>
      <c r="T49" s="1"/>
      <c r="U49" s="1"/>
    </row>
    <row r="50" spans="1:21" ht="15">
      <c r="A50" s="88"/>
      <c r="B50" s="6"/>
      <c r="C50" s="11" t="s">
        <v>191</v>
      </c>
      <c r="D50" s="54">
        <v>320</v>
      </c>
      <c r="E50" s="63">
        <v>510</v>
      </c>
      <c r="F50" s="58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6"/>
      <c r="N50" s="6"/>
      <c r="O50" s="6"/>
      <c r="P50" s="6"/>
      <c r="Q50" s="6"/>
      <c r="R50" s="6"/>
      <c r="S50" s="6"/>
      <c r="T50" s="1"/>
      <c r="U50" s="1"/>
    </row>
    <row r="51" spans="1:21" ht="24">
      <c r="A51" s="88"/>
      <c r="B51" s="6"/>
      <c r="C51" s="60" t="s">
        <v>192</v>
      </c>
      <c r="D51" s="54">
        <v>400</v>
      </c>
      <c r="E51" s="63" t="s">
        <v>2</v>
      </c>
      <c r="F51" s="59">
        <f>SUM(F52,F53)</f>
        <v>0</v>
      </c>
      <c r="G51" s="59">
        <f>SUM(G52,G53,G54)</f>
        <v>0</v>
      </c>
      <c r="H51" s="59">
        <f>SUM(H52,H53,H54)</f>
        <v>0</v>
      </c>
      <c r="I51" s="59">
        <f>SUM(I52,I53,I54)</f>
        <v>0</v>
      </c>
      <c r="J51" s="59">
        <f>SUM(J52,J53,J54)</f>
        <v>0</v>
      </c>
      <c r="K51" s="59">
        <f>SUM(K52,K53)</f>
        <v>0</v>
      </c>
      <c r="L51" s="59">
        <f>SUM(L52,L53)</f>
        <v>0</v>
      </c>
      <c r="M51" s="6"/>
      <c r="N51" s="6"/>
      <c r="O51" s="6"/>
      <c r="P51" s="6"/>
      <c r="Q51" s="6"/>
      <c r="R51" s="6"/>
      <c r="S51" s="6"/>
      <c r="T51" s="1"/>
      <c r="U51" s="1"/>
    </row>
    <row r="52" spans="1:21" ht="24">
      <c r="A52" s="88"/>
      <c r="B52" s="6"/>
      <c r="C52" s="11" t="s">
        <v>193</v>
      </c>
      <c r="D52" s="54">
        <v>410</v>
      </c>
      <c r="E52" s="63">
        <v>610</v>
      </c>
      <c r="F52" s="58">
        <f>SUM(G52,H52,K52)</f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6"/>
      <c r="N52" s="6"/>
      <c r="O52" s="6"/>
      <c r="P52" s="6"/>
      <c r="Q52" s="6"/>
      <c r="R52" s="6"/>
      <c r="S52" s="6"/>
      <c r="T52" s="1"/>
      <c r="U52" s="1"/>
    </row>
    <row r="53" spans="1:21" ht="15">
      <c r="A53" s="88"/>
      <c r="B53" s="6"/>
      <c r="C53" s="11" t="s">
        <v>194</v>
      </c>
      <c r="D53" s="54">
        <v>420</v>
      </c>
      <c r="E53" s="63">
        <v>610</v>
      </c>
      <c r="F53" s="58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6"/>
      <c r="N53" s="6"/>
      <c r="O53" s="6"/>
      <c r="P53" s="6"/>
      <c r="Q53" s="6"/>
      <c r="R53" s="6"/>
      <c r="S53" s="6"/>
      <c r="T53" s="1"/>
      <c r="U53" s="1"/>
    </row>
    <row r="54" spans="1:21" ht="24">
      <c r="A54" s="88"/>
      <c r="B54" s="6"/>
      <c r="C54" s="60" t="s">
        <v>195</v>
      </c>
      <c r="D54" s="54">
        <v>500</v>
      </c>
      <c r="E54" s="4" t="s">
        <v>2</v>
      </c>
      <c r="F54" s="59">
        <v>5347.03</v>
      </c>
      <c r="G54" s="23">
        <v>0</v>
      </c>
      <c r="H54" s="23">
        <v>0</v>
      </c>
      <c r="I54" s="23">
        <v>0</v>
      </c>
      <c r="J54" s="23">
        <v>0</v>
      </c>
      <c r="K54" s="24">
        <v>5347.03</v>
      </c>
      <c r="L54" s="24">
        <v>0</v>
      </c>
      <c r="M54" s="6"/>
      <c r="N54" s="6"/>
      <c r="O54" s="6"/>
      <c r="P54" s="6"/>
      <c r="Q54" s="6"/>
      <c r="R54" s="6"/>
      <c r="S54" s="6"/>
      <c r="T54" s="1"/>
      <c r="U54" s="1"/>
    </row>
    <row r="55" spans="1:21" ht="24">
      <c r="A55" s="88"/>
      <c r="B55" s="6"/>
      <c r="C55" s="60" t="s">
        <v>196</v>
      </c>
      <c r="D55" s="54">
        <v>600</v>
      </c>
      <c r="E55" s="4" t="s">
        <v>2</v>
      </c>
      <c r="F55" s="59">
        <v>0</v>
      </c>
      <c r="G55" s="23">
        <v>0</v>
      </c>
      <c r="H55" s="23">
        <v>0</v>
      </c>
      <c r="I55" s="23">
        <v>0</v>
      </c>
      <c r="J55" s="23">
        <v>0</v>
      </c>
      <c r="K55" s="24">
        <v>0</v>
      </c>
      <c r="L55" s="23">
        <v>0</v>
      </c>
      <c r="M55" s="6"/>
      <c r="N55" s="6"/>
      <c r="O55" s="6"/>
      <c r="P55" s="6"/>
      <c r="Q55" s="6"/>
      <c r="R55" s="6"/>
      <c r="S55" s="6"/>
      <c r="T55" s="1"/>
      <c r="U55" s="1"/>
    </row>
    <row r="56" spans="1:21" ht="15">
      <c r="A56" s="1"/>
      <c r="B56" s="1"/>
      <c r="C56" s="2"/>
      <c r="D56" s="2"/>
      <c r="E56" s="2"/>
      <c r="F56" s="12"/>
      <c r="G56" s="12"/>
      <c r="H56" s="12"/>
      <c r="I56" s="12"/>
      <c r="J56" s="12"/>
      <c r="K56" s="12"/>
      <c r="L56" s="12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2"/>
      <c r="D57" s="2"/>
      <c r="E57" s="98"/>
      <c r="F57" s="98"/>
      <c r="G57" s="98"/>
      <c r="H57" s="12"/>
      <c r="I57" s="12"/>
      <c r="J57" s="12"/>
      <c r="K57" s="12"/>
      <c r="L57" s="12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2"/>
      <c r="D58" s="2"/>
      <c r="E58" s="2"/>
      <c r="F58" s="12"/>
      <c r="G58" s="12"/>
      <c r="H58" s="12"/>
      <c r="I58" s="12"/>
      <c r="J58" s="12"/>
      <c r="K58" s="12"/>
      <c r="L58" s="12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2"/>
      <c r="D59" s="2"/>
      <c r="E59" s="98"/>
      <c r="F59" s="98"/>
      <c r="G59" s="98"/>
      <c r="H59" s="12"/>
      <c r="I59" s="12"/>
      <c r="J59" s="12"/>
      <c r="K59" s="12"/>
      <c r="L59" s="12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2"/>
      <c r="D60" s="2"/>
      <c r="E60" s="2"/>
      <c r="F60" s="12"/>
      <c r="G60" s="12"/>
      <c r="H60" s="12"/>
      <c r="I60" s="12"/>
      <c r="J60" s="12"/>
      <c r="K60" s="12"/>
      <c r="L60" s="12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1"/>
      <c r="B61" s="1"/>
      <c r="D61" s="2"/>
      <c r="E61" s="2"/>
      <c r="F61" s="95"/>
      <c r="G61" s="96"/>
      <c r="H61" s="96"/>
      <c r="I61" s="96"/>
      <c r="J61" s="96"/>
      <c r="K61" s="96"/>
      <c r="L61" s="12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2"/>
      <c r="D62" s="2"/>
      <c r="E62" s="2"/>
      <c r="F62" s="97"/>
      <c r="G62" s="98"/>
      <c r="H62" s="98"/>
      <c r="I62" s="98"/>
      <c r="J62" s="12"/>
      <c r="K62" s="12"/>
      <c r="L62" s="12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2"/>
      <c r="D63" s="2"/>
      <c r="E63" s="2"/>
      <c r="F63" s="12"/>
      <c r="G63" s="12"/>
      <c r="H63" s="12"/>
      <c r="I63" s="12"/>
      <c r="J63" s="12"/>
      <c r="K63" s="12"/>
      <c r="L63" s="12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2"/>
      <c r="D64" s="2"/>
      <c r="E64" s="2"/>
      <c r="F64" s="12"/>
      <c r="G64" s="12"/>
      <c r="H64" s="12"/>
      <c r="I64" s="12"/>
      <c r="J64" s="12"/>
      <c r="K64" s="12"/>
      <c r="L64" s="12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2"/>
      <c r="D65" s="2"/>
      <c r="E65" s="2"/>
      <c r="F65" s="12"/>
      <c r="G65" s="12"/>
      <c r="H65" s="12"/>
      <c r="I65" s="12"/>
      <c r="J65" s="12"/>
      <c r="K65" s="12"/>
      <c r="L65" s="12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2"/>
      <c r="D66" s="2"/>
      <c r="E66" s="2"/>
      <c r="F66" s="12"/>
      <c r="G66" s="12"/>
      <c r="H66" s="12"/>
      <c r="I66" s="12"/>
      <c r="J66" s="12"/>
      <c r="K66" s="12"/>
      <c r="L66" s="12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2"/>
      <c r="D67" s="2"/>
      <c r="E67" s="2"/>
      <c r="F67" s="12"/>
      <c r="G67" s="12"/>
      <c r="H67" s="12"/>
      <c r="I67" s="12"/>
      <c r="J67" s="12"/>
      <c r="K67" s="12"/>
      <c r="L67" s="12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2"/>
      <c r="D68" s="2"/>
      <c r="E68" s="2"/>
      <c r="F68" s="12"/>
      <c r="G68" s="12"/>
      <c r="H68" s="12"/>
      <c r="I68" s="12"/>
      <c r="J68" s="12"/>
      <c r="K68" s="12"/>
      <c r="L68" s="12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2"/>
      <c r="D69" s="2"/>
      <c r="E69" s="2"/>
      <c r="F69" s="12"/>
      <c r="G69" s="12"/>
      <c r="H69" s="12"/>
      <c r="I69" s="12"/>
      <c r="J69" s="12"/>
      <c r="K69" s="12"/>
      <c r="L69" s="12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2"/>
      <c r="D70" s="2"/>
      <c r="E70" s="2"/>
      <c r="F70" s="12"/>
      <c r="G70" s="12"/>
      <c r="H70" s="12"/>
      <c r="I70" s="12"/>
      <c r="J70" s="12"/>
      <c r="K70" s="12"/>
      <c r="L70" s="12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2"/>
      <c r="D71" s="2"/>
      <c r="E71" s="2"/>
      <c r="F71" s="12"/>
      <c r="G71" s="12"/>
      <c r="H71" s="12"/>
      <c r="I71" s="12"/>
      <c r="J71" s="12"/>
      <c r="K71" s="12"/>
      <c r="L71" s="12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2"/>
      <c r="D72" s="2"/>
      <c r="E72" s="2"/>
      <c r="F72" s="12"/>
      <c r="G72" s="12"/>
      <c r="H72" s="12"/>
      <c r="I72" s="12"/>
      <c r="J72" s="12"/>
      <c r="K72" s="12"/>
      <c r="L72" s="12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2"/>
      <c r="D73" s="2"/>
      <c r="E73" s="2"/>
      <c r="F73" s="12"/>
      <c r="G73" s="12"/>
      <c r="H73" s="12"/>
      <c r="I73" s="12"/>
      <c r="J73" s="12"/>
      <c r="K73" s="12"/>
      <c r="L73" s="12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2"/>
      <c r="D74" s="2"/>
      <c r="E74" s="2"/>
      <c r="F74" s="12"/>
      <c r="G74" s="12"/>
      <c r="H74" s="12"/>
      <c r="I74" s="12"/>
      <c r="J74" s="12"/>
      <c r="K74" s="12"/>
      <c r="L74" s="12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2"/>
      <c r="D75" s="2"/>
      <c r="E75" s="2"/>
      <c r="F75" s="12"/>
      <c r="G75" s="12"/>
      <c r="H75" s="12"/>
      <c r="I75" s="12"/>
      <c r="J75" s="12"/>
      <c r="K75" s="12"/>
      <c r="L75" s="12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2"/>
      <c r="D76" s="2"/>
      <c r="E76" s="2"/>
      <c r="F76" s="12"/>
      <c r="G76" s="12"/>
      <c r="H76" s="12"/>
      <c r="I76" s="12"/>
      <c r="J76" s="12"/>
      <c r="K76" s="12"/>
      <c r="L76" s="12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2"/>
      <c r="D77" s="2"/>
      <c r="E77" s="2"/>
      <c r="F77" s="12"/>
      <c r="G77" s="12"/>
      <c r="H77" s="12"/>
      <c r="I77" s="12"/>
      <c r="J77" s="12"/>
      <c r="K77" s="12"/>
      <c r="L77" s="12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2"/>
      <c r="D78" s="2"/>
      <c r="E78" s="2"/>
      <c r="F78" s="12"/>
      <c r="G78" s="12"/>
      <c r="H78" s="12"/>
      <c r="I78" s="12"/>
      <c r="J78" s="12"/>
      <c r="K78" s="12"/>
      <c r="L78" s="12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2"/>
      <c r="D79" s="2"/>
      <c r="E79" s="2"/>
      <c r="F79" s="12"/>
      <c r="G79" s="12"/>
      <c r="H79" s="12"/>
      <c r="I79" s="12"/>
      <c r="J79" s="12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2"/>
      <c r="D80" s="2"/>
      <c r="E80" s="2"/>
      <c r="F80" s="12"/>
      <c r="G80" s="12"/>
      <c r="H80" s="12"/>
      <c r="I80" s="12"/>
      <c r="J80" s="12"/>
      <c r="K80" s="12"/>
      <c r="L80" s="12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2"/>
      <c r="D81" s="2"/>
      <c r="E81" s="2"/>
      <c r="F81" s="12"/>
      <c r="G81" s="12"/>
      <c r="H81" s="12"/>
      <c r="I81" s="12"/>
      <c r="J81" s="12"/>
      <c r="K81" s="12"/>
      <c r="L81" s="12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2"/>
      <c r="D82" s="2"/>
      <c r="E82" s="2"/>
      <c r="F82" s="12"/>
      <c r="G82" s="12"/>
      <c r="H82" s="12"/>
      <c r="I82" s="12"/>
      <c r="J82" s="12"/>
      <c r="K82" s="12"/>
      <c r="L82" s="12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2"/>
      <c r="D83" s="2"/>
      <c r="E83" s="2"/>
      <c r="F83" s="12"/>
      <c r="G83" s="12"/>
      <c r="H83" s="12"/>
      <c r="I83" s="12"/>
      <c r="J83" s="12"/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2"/>
      <c r="D84" s="2"/>
      <c r="E84" s="2"/>
      <c r="F84" s="12"/>
      <c r="G84" s="12"/>
      <c r="H84" s="12"/>
      <c r="I84" s="12"/>
      <c r="J84" s="12"/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2"/>
      <c r="D85" s="2"/>
      <c r="E85" s="2"/>
      <c r="F85" s="12"/>
      <c r="G85" s="12"/>
      <c r="H85" s="12"/>
      <c r="I85" s="12"/>
      <c r="J85" s="12"/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2"/>
      <c r="D86" s="2"/>
      <c r="E86" s="2"/>
      <c r="F86" s="12"/>
      <c r="G86" s="12"/>
      <c r="H86" s="12"/>
      <c r="I86" s="12"/>
      <c r="J86" s="12"/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2"/>
      <c r="D87" s="2"/>
      <c r="E87" s="2"/>
      <c r="F87" s="12"/>
      <c r="G87" s="12"/>
      <c r="H87" s="12"/>
      <c r="I87" s="12"/>
      <c r="J87" s="12"/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2"/>
      <c r="D88" s="2"/>
      <c r="E88" s="2"/>
      <c r="F88" s="12"/>
      <c r="G88" s="12"/>
      <c r="H88" s="12"/>
      <c r="I88" s="12"/>
      <c r="J88" s="12"/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2"/>
      <c r="D89" s="2"/>
      <c r="E89" s="2"/>
      <c r="F89" s="12"/>
      <c r="G89" s="12"/>
      <c r="H89" s="12"/>
      <c r="I89" s="12"/>
      <c r="J89" s="12"/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2"/>
      <c r="D90" s="2"/>
      <c r="E90" s="2"/>
      <c r="F90" s="12"/>
      <c r="G90" s="12"/>
      <c r="H90" s="12"/>
      <c r="I90" s="12"/>
      <c r="J90" s="12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2"/>
      <c r="D91" s="2"/>
      <c r="E91" s="2"/>
      <c r="F91" s="12"/>
      <c r="G91" s="12"/>
      <c r="H91" s="12"/>
      <c r="I91" s="12"/>
      <c r="J91" s="12"/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2"/>
      <c r="D92" s="2"/>
      <c r="E92" s="2"/>
      <c r="F92" s="12"/>
      <c r="G92" s="12"/>
      <c r="H92" s="12"/>
      <c r="I92" s="12"/>
      <c r="J92" s="12"/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2"/>
      <c r="D93" s="2"/>
      <c r="E93" s="2"/>
      <c r="F93" s="12"/>
      <c r="G93" s="12"/>
      <c r="H93" s="12"/>
      <c r="I93" s="12"/>
      <c r="J93" s="12"/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2"/>
      <c r="D94" s="2"/>
      <c r="E94" s="2"/>
      <c r="F94" s="12"/>
      <c r="G94" s="12"/>
      <c r="H94" s="12"/>
      <c r="I94" s="12"/>
      <c r="J94" s="12"/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2"/>
      <c r="D95" s="2"/>
      <c r="E95" s="2"/>
      <c r="F95" s="12"/>
      <c r="G95" s="12"/>
      <c r="H95" s="12"/>
      <c r="I95" s="12"/>
      <c r="J95" s="12"/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2"/>
      <c r="D96" s="2"/>
      <c r="E96" s="2"/>
      <c r="F96" s="12"/>
      <c r="G96" s="12"/>
      <c r="H96" s="12"/>
      <c r="I96" s="12"/>
      <c r="J96" s="12"/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</row>
    <row r="97" spans="1:21" ht="15">
      <c r="A97" s="1"/>
      <c r="B97" s="1"/>
      <c r="C97" s="2"/>
      <c r="D97" s="2"/>
      <c r="E97" s="2"/>
      <c r="F97" s="12"/>
      <c r="G97" s="12"/>
      <c r="H97" s="12"/>
      <c r="I97" s="12"/>
      <c r="J97" s="12"/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</row>
    <row r="98" spans="1:21" ht="15">
      <c r="A98" s="1"/>
      <c r="B98" s="1"/>
      <c r="C98" s="2"/>
      <c r="D98" s="2"/>
      <c r="E98" s="2"/>
      <c r="F98" s="12"/>
      <c r="G98" s="12"/>
      <c r="H98" s="12"/>
      <c r="I98" s="12"/>
      <c r="J98" s="12"/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</row>
    <row r="99" spans="1:21" ht="15">
      <c r="A99" s="1"/>
      <c r="B99" s="1"/>
      <c r="C99" s="2"/>
      <c r="D99" s="2"/>
      <c r="E99" s="2"/>
      <c r="F99" s="12"/>
      <c r="G99" s="12"/>
      <c r="H99" s="12"/>
      <c r="I99" s="12"/>
      <c r="J99" s="12"/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</row>
    <row r="100" spans="1:21" ht="15">
      <c r="A100" s="1"/>
      <c r="B100" s="1"/>
      <c r="C100" s="2"/>
      <c r="D100" s="2"/>
      <c r="E100" s="2"/>
      <c r="F100" s="12"/>
      <c r="G100" s="12"/>
      <c r="H100" s="12"/>
      <c r="I100" s="12"/>
      <c r="J100" s="12"/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>
      <c r="A101" s="1"/>
      <c r="B101" s="1"/>
      <c r="C101" s="2"/>
      <c r="D101" s="2"/>
      <c r="E101" s="2"/>
      <c r="F101" s="12"/>
      <c r="G101" s="12"/>
      <c r="H101" s="12"/>
      <c r="I101" s="12"/>
      <c r="J101" s="12"/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>
      <c r="A102" s="1"/>
      <c r="B102" s="1"/>
      <c r="C102" s="2"/>
      <c r="D102" s="2"/>
      <c r="E102" s="2"/>
      <c r="F102" s="12"/>
      <c r="G102" s="12"/>
      <c r="H102" s="12"/>
      <c r="I102" s="12"/>
      <c r="J102" s="12"/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>
      <c r="A103" s="1"/>
      <c r="B103" s="1"/>
      <c r="C103" s="2"/>
      <c r="D103" s="2"/>
      <c r="E103" s="2"/>
      <c r="F103" s="12"/>
      <c r="G103" s="12"/>
      <c r="H103" s="12"/>
      <c r="I103" s="12"/>
      <c r="J103" s="12"/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>
      <c r="A104" s="1"/>
      <c r="B104" s="1"/>
      <c r="C104" s="2"/>
      <c r="D104" s="2"/>
      <c r="E104" s="2"/>
      <c r="F104" s="12"/>
      <c r="G104" s="12"/>
      <c r="H104" s="12"/>
      <c r="I104" s="12"/>
      <c r="J104" s="12"/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>
      <c r="A105" s="1"/>
      <c r="B105" s="1"/>
      <c r="C105" s="2"/>
      <c r="D105" s="2"/>
      <c r="E105" s="2"/>
      <c r="F105" s="12"/>
      <c r="G105" s="12"/>
      <c r="H105" s="12"/>
      <c r="I105" s="12"/>
      <c r="J105" s="12"/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>
      <c r="A106" s="1"/>
      <c r="B106" s="1"/>
      <c r="C106" s="2"/>
      <c r="D106" s="2"/>
      <c r="E106" s="2"/>
      <c r="F106" s="12"/>
      <c r="G106" s="12"/>
      <c r="H106" s="12"/>
      <c r="I106" s="12"/>
      <c r="J106" s="12"/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>
      <c r="A107" s="1"/>
      <c r="B107" s="1"/>
      <c r="C107" s="2"/>
      <c r="D107" s="2"/>
      <c r="E107" s="2"/>
      <c r="F107" s="12"/>
      <c r="G107" s="12"/>
      <c r="H107" s="12"/>
      <c r="I107" s="12"/>
      <c r="J107" s="12"/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>
      <c r="A108" s="1"/>
      <c r="B108" s="1"/>
      <c r="C108" s="2"/>
      <c r="D108" s="2"/>
      <c r="E108" s="2"/>
      <c r="F108" s="12"/>
      <c r="G108" s="12"/>
      <c r="H108" s="12"/>
      <c r="I108" s="12"/>
      <c r="J108" s="12"/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>
      <c r="A109" s="1"/>
      <c r="B109" s="1"/>
      <c r="C109" s="2"/>
      <c r="D109" s="2"/>
      <c r="E109" s="2"/>
      <c r="F109" s="12"/>
      <c r="G109" s="12"/>
      <c r="H109" s="12"/>
      <c r="I109" s="12"/>
      <c r="J109" s="12"/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1"/>
      <c r="B110" s="1"/>
      <c r="C110" s="2"/>
      <c r="D110" s="2"/>
      <c r="E110" s="2"/>
      <c r="F110" s="12"/>
      <c r="G110" s="12"/>
      <c r="H110" s="12"/>
      <c r="I110" s="12"/>
      <c r="J110" s="12"/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/>
      <c r="B111" s="1"/>
      <c r="C111" s="2"/>
      <c r="D111" s="2"/>
      <c r="E111" s="2"/>
      <c r="F111" s="12"/>
      <c r="G111" s="12"/>
      <c r="H111" s="12"/>
      <c r="I111" s="12"/>
      <c r="J111" s="12"/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>
      <c r="A112" s="1"/>
      <c r="B112" s="1"/>
      <c r="C112" s="2"/>
      <c r="D112" s="2"/>
      <c r="E112" s="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>
      <c r="A113" s="1"/>
      <c r="B113" s="1"/>
      <c r="C113" s="2"/>
      <c r="D113" s="2"/>
      <c r="E113" s="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>
      <c r="A114" s="1"/>
      <c r="B114" s="1"/>
      <c r="C114" s="2"/>
      <c r="D114" s="2"/>
      <c r="E114" s="2"/>
      <c r="F114" s="12"/>
      <c r="G114" s="12"/>
      <c r="H114" s="12"/>
      <c r="I114" s="12"/>
      <c r="J114" s="12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>
      <c r="A115" s="1"/>
      <c r="B115" s="1"/>
      <c r="C115" s="2"/>
      <c r="D115" s="2"/>
      <c r="E115" s="2"/>
      <c r="F115" s="12"/>
      <c r="G115" s="12"/>
      <c r="H115" s="12"/>
      <c r="I115" s="12"/>
      <c r="J115" s="12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>
      <c r="A116" s="1"/>
      <c r="B116" s="1"/>
      <c r="C116" s="2"/>
      <c r="D116" s="2"/>
      <c r="E116" s="2"/>
      <c r="F116" s="12"/>
      <c r="G116" s="12"/>
      <c r="H116" s="12"/>
      <c r="I116" s="12"/>
      <c r="J116" s="12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>
      <c r="A117" s="1"/>
      <c r="B117" s="1"/>
      <c r="C117" s="2"/>
      <c r="D117" s="2"/>
      <c r="E117" s="2"/>
      <c r="F117" s="12"/>
      <c r="G117" s="12"/>
      <c r="H117" s="12"/>
      <c r="I117" s="12"/>
      <c r="J117" s="12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>
      <c r="A118" s="1"/>
      <c r="B118" s="1"/>
      <c r="C118" s="2"/>
      <c r="D118" s="2"/>
      <c r="E118" s="2"/>
      <c r="F118" s="12"/>
      <c r="G118" s="12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>
      <c r="A119" s="1"/>
      <c r="B119" s="1"/>
      <c r="C119" s="2"/>
      <c r="D119" s="2"/>
      <c r="E119" s="2"/>
      <c r="F119" s="12"/>
      <c r="G119" s="12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>
      <c r="A120" s="1"/>
      <c r="B120" s="1"/>
      <c r="C120" s="2"/>
      <c r="D120" s="2"/>
      <c r="E120" s="2"/>
      <c r="F120" s="12"/>
      <c r="G120" s="12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2"/>
      <c r="D121" s="2"/>
      <c r="E121" s="2"/>
      <c r="F121" s="12"/>
      <c r="G121" s="12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2"/>
      <c r="D122" s="2"/>
      <c r="E122" s="2"/>
      <c r="F122" s="12"/>
      <c r="G122" s="12"/>
      <c r="H122" s="12"/>
      <c r="I122" s="12"/>
      <c r="J122" s="12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2"/>
      <c r="D123" s="2"/>
      <c r="E123" s="2"/>
      <c r="F123" s="12"/>
      <c r="G123" s="12"/>
      <c r="H123" s="12"/>
      <c r="I123" s="12"/>
      <c r="J123" s="12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2"/>
      <c r="D124" s="2"/>
      <c r="E124" s="2"/>
      <c r="F124" s="12"/>
      <c r="G124" s="12"/>
      <c r="H124" s="12"/>
      <c r="I124" s="12"/>
      <c r="J124" s="12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2"/>
      <c r="D125" s="2"/>
      <c r="E125" s="2"/>
      <c r="F125" s="12"/>
      <c r="G125" s="12"/>
      <c r="H125" s="12"/>
      <c r="I125" s="12"/>
      <c r="J125" s="12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2"/>
      <c r="D126" s="2"/>
      <c r="E126" s="2"/>
      <c r="F126" s="12"/>
      <c r="G126" s="12"/>
      <c r="H126" s="12"/>
      <c r="I126" s="12"/>
      <c r="J126" s="12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2"/>
      <c r="D127" s="2"/>
      <c r="E127" s="2"/>
      <c r="F127" s="12"/>
      <c r="G127" s="12"/>
      <c r="H127" s="12"/>
      <c r="I127" s="12"/>
      <c r="J127" s="12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2"/>
      <c r="D128" s="2"/>
      <c r="E128" s="2"/>
      <c r="F128" s="12"/>
      <c r="G128" s="12"/>
      <c r="H128" s="12"/>
      <c r="I128" s="12"/>
      <c r="J128" s="12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2"/>
      <c r="D129" s="2"/>
      <c r="E129" s="2"/>
      <c r="F129" s="12"/>
      <c r="G129" s="12"/>
      <c r="H129" s="12"/>
      <c r="I129" s="12"/>
      <c r="J129" s="12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2"/>
      <c r="D130" s="2"/>
      <c r="E130" s="2"/>
      <c r="F130" s="12"/>
      <c r="G130" s="12"/>
      <c r="H130" s="12"/>
      <c r="I130" s="12"/>
      <c r="J130" s="12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2"/>
      <c r="D131" s="2"/>
      <c r="E131" s="2"/>
      <c r="F131" s="12"/>
      <c r="G131" s="12"/>
      <c r="H131" s="12"/>
      <c r="I131" s="12"/>
      <c r="J131" s="12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2"/>
      <c r="D132" s="2"/>
      <c r="E132" s="2"/>
      <c r="F132" s="12"/>
      <c r="G132" s="12"/>
      <c r="H132" s="12"/>
      <c r="I132" s="12"/>
      <c r="J132" s="12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2"/>
      <c r="D133" s="2"/>
      <c r="E133" s="2"/>
      <c r="F133" s="12"/>
      <c r="G133" s="12"/>
      <c r="H133" s="12"/>
      <c r="I133" s="12"/>
      <c r="J133" s="12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2"/>
      <c r="D134" s="2"/>
      <c r="E134" s="2"/>
      <c r="F134" s="12"/>
      <c r="G134" s="12"/>
      <c r="H134" s="12"/>
      <c r="I134" s="12"/>
      <c r="J134" s="12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">
      <c r="A135" s="1"/>
      <c r="B135" s="1"/>
      <c r="C135" s="2"/>
      <c r="D135" s="2"/>
      <c r="E135" s="2"/>
      <c r="F135" s="12"/>
      <c r="G135" s="12"/>
      <c r="H135" s="12"/>
      <c r="I135" s="12"/>
      <c r="J135" s="12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">
      <c r="A136" s="1"/>
      <c r="B136" s="1"/>
      <c r="C136" s="2"/>
      <c r="D136" s="2"/>
      <c r="E136" s="2"/>
      <c r="F136" s="12"/>
      <c r="G136" s="12"/>
      <c r="H136" s="12"/>
      <c r="I136" s="12"/>
      <c r="J136" s="12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">
      <c r="A137" s="1"/>
      <c r="B137" s="1"/>
      <c r="C137" s="2"/>
      <c r="D137" s="2"/>
      <c r="E137" s="2"/>
      <c r="F137" s="12"/>
      <c r="G137" s="12"/>
      <c r="H137" s="12"/>
      <c r="I137" s="12"/>
      <c r="J137" s="12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">
      <c r="A138" s="1"/>
      <c r="B138" s="1"/>
      <c r="C138" s="2"/>
      <c r="D138" s="2"/>
      <c r="E138" s="2"/>
      <c r="F138" s="12"/>
      <c r="G138" s="12"/>
      <c r="H138" s="12"/>
      <c r="I138" s="12"/>
      <c r="J138" s="12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">
      <c r="A139" s="1"/>
      <c r="B139" s="1"/>
      <c r="C139" s="2"/>
      <c r="D139" s="2"/>
      <c r="E139" s="2"/>
      <c r="F139" s="12"/>
      <c r="G139" s="12"/>
      <c r="H139" s="12"/>
      <c r="I139" s="12"/>
      <c r="J139" s="12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">
      <c r="A140" s="1"/>
      <c r="B140" s="1"/>
      <c r="C140" s="2"/>
      <c r="D140" s="2"/>
      <c r="E140" s="2"/>
      <c r="F140" s="12"/>
      <c r="G140" s="12"/>
      <c r="H140" s="12"/>
      <c r="I140" s="12"/>
      <c r="J140" s="12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">
      <c r="A141" s="1"/>
      <c r="B141" s="1"/>
      <c r="C141" s="2"/>
      <c r="D141" s="2"/>
      <c r="E141" s="2"/>
      <c r="F141" s="12"/>
      <c r="G141" s="12"/>
      <c r="H141" s="12"/>
      <c r="I141" s="12"/>
      <c r="J141" s="12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">
      <c r="A142" s="1"/>
      <c r="B142" s="1"/>
      <c r="C142" s="2"/>
      <c r="D142" s="2"/>
      <c r="E142" s="2"/>
      <c r="F142" s="12"/>
      <c r="G142" s="12"/>
      <c r="H142" s="12"/>
      <c r="I142" s="12"/>
      <c r="J142" s="12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">
      <c r="A143" s="1"/>
      <c r="B143" s="1"/>
      <c r="C143" s="2"/>
      <c r="D143" s="2"/>
      <c r="E143" s="2"/>
      <c r="F143" s="12"/>
      <c r="G143" s="12"/>
      <c r="H143" s="12"/>
      <c r="I143" s="12"/>
      <c r="J143" s="12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">
      <c r="A144" s="1"/>
      <c r="B144" s="1"/>
      <c r="C144" s="2"/>
      <c r="D144" s="2"/>
      <c r="E144" s="2"/>
      <c r="F144" s="12"/>
      <c r="G144" s="12"/>
      <c r="H144" s="12"/>
      <c r="I144" s="12"/>
      <c r="J144" s="12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">
      <c r="A145" s="1"/>
      <c r="B145" s="1"/>
      <c r="C145" s="2"/>
      <c r="D145" s="2"/>
      <c r="E145" s="2"/>
      <c r="F145" s="12"/>
      <c r="G145" s="12"/>
      <c r="H145" s="12"/>
      <c r="I145" s="12"/>
      <c r="J145" s="12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">
      <c r="A146" s="1"/>
      <c r="B146" s="1"/>
      <c r="C146" s="2"/>
      <c r="D146" s="2"/>
      <c r="E146" s="2"/>
      <c r="F146" s="12"/>
      <c r="G146" s="12"/>
      <c r="H146" s="12"/>
      <c r="I146" s="12"/>
      <c r="J146" s="12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">
      <c r="A147" s="1"/>
      <c r="B147" s="1"/>
      <c r="C147" s="2"/>
      <c r="D147" s="2"/>
      <c r="E147" s="2"/>
      <c r="F147" s="12"/>
      <c r="G147" s="12"/>
      <c r="H147" s="12"/>
      <c r="I147" s="12"/>
      <c r="J147" s="12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</row>
  </sheetData>
  <sheetProtection/>
  <mergeCells count="20">
    <mergeCell ref="F61:K61"/>
    <mergeCell ref="F62:I62"/>
    <mergeCell ref="F5:L7"/>
    <mergeCell ref="G8:L8"/>
    <mergeCell ref="E57:G57"/>
    <mergeCell ref="E59:G59"/>
    <mergeCell ref="F8:F10"/>
    <mergeCell ref="E5:E10"/>
    <mergeCell ref="K9:L9"/>
    <mergeCell ref="J9:J10"/>
    <mergeCell ref="I9:I10"/>
    <mergeCell ref="H9:H10"/>
    <mergeCell ref="C2:I2"/>
    <mergeCell ref="A16:A19"/>
    <mergeCell ref="A26:A55"/>
    <mergeCell ref="C5:C11"/>
    <mergeCell ref="D3:H3"/>
    <mergeCell ref="G9:G10"/>
    <mergeCell ref="A5:A8"/>
    <mergeCell ref="D5:D10"/>
  </mergeCells>
  <printOptions/>
  <pageMargins left="0.7086614173228347" right="0.11811023622047245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7"/>
  <sheetViews>
    <sheetView zoomScalePageLayoutView="0" workbookViewId="0" topLeftCell="A10">
      <selection activeCell="P15" sqref="P15"/>
    </sheetView>
  </sheetViews>
  <sheetFormatPr defaultColWidth="9.140625" defaultRowHeight="15"/>
  <cols>
    <col min="2" max="2" width="15.140625" style="0" customWidth="1"/>
    <col min="4" max="4" width="12.28125" style="0" customWidth="1"/>
    <col min="5" max="5" width="12.00390625" style="0" customWidth="1"/>
    <col min="6" max="6" width="11.00390625" style="0" customWidth="1"/>
    <col min="7" max="7" width="10.28125" style="0" customWidth="1"/>
    <col min="8" max="8" width="12.00390625" style="0" customWidth="1"/>
    <col min="9" max="9" width="11.00390625" style="0" customWidth="1"/>
    <col min="10" max="10" width="10.57421875" style="0" customWidth="1"/>
    <col min="11" max="11" width="12.140625" style="0" customWidth="1"/>
    <col min="12" max="12" width="10.28125" style="0" customWidth="1"/>
    <col min="13" max="13" width="12.421875" style="0" customWidth="1"/>
  </cols>
  <sheetData>
    <row r="2" ht="15">
      <c r="K2" t="s">
        <v>199</v>
      </c>
    </row>
    <row r="4" spans="3:12" ht="15.75">
      <c r="C4" s="111" t="s">
        <v>200</v>
      </c>
      <c r="D4" s="111"/>
      <c r="E4" s="111"/>
      <c r="F4" s="111"/>
      <c r="G4" s="111"/>
      <c r="H4" s="111"/>
      <c r="I4" s="111"/>
      <c r="J4" s="111"/>
      <c r="K4" s="111"/>
      <c r="L4" s="111"/>
    </row>
    <row r="5" spans="3:12" ht="15">
      <c r="C5" s="79" t="s">
        <v>238</v>
      </c>
      <c r="D5" s="79"/>
      <c r="E5" s="79"/>
      <c r="F5" s="79"/>
      <c r="G5" s="79"/>
      <c r="H5" s="79"/>
      <c r="I5" s="79"/>
      <c r="J5" s="79"/>
      <c r="K5" s="79"/>
      <c r="L5" s="79"/>
    </row>
    <row r="7" spans="2:13" ht="31.5" customHeight="1">
      <c r="B7" s="110" t="s">
        <v>0</v>
      </c>
      <c r="C7" s="110" t="s">
        <v>150</v>
      </c>
      <c r="D7" s="110" t="s">
        <v>201</v>
      </c>
      <c r="E7" s="104" t="s">
        <v>230</v>
      </c>
      <c r="F7" s="104"/>
      <c r="G7" s="104"/>
      <c r="H7" s="104"/>
      <c r="I7" s="104"/>
      <c r="J7" s="104"/>
      <c r="K7" s="104"/>
      <c r="L7" s="104"/>
      <c r="M7" s="104"/>
    </row>
    <row r="8" spans="2:13" ht="15">
      <c r="B8" s="90"/>
      <c r="C8" s="90"/>
      <c r="D8" s="90"/>
      <c r="E8" s="105" t="s">
        <v>202</v>
      </c>
      <c r="F8" s="106"/>
      <c r="G8" s="107"/>
      <c r="H8" s="104" t="s">
        <v>3</v>
      </c>
      <c r="I8" s="104"/>
      <c r="J8" s="104"/>
      <c r="K8" s="104"/>
      <c r="L8" s="104"/>
      <c r="M8" s="104"/>
    </row>
    <row r="9" spans="2:13" ht="89.25" customHeight="1">
      <c r="B9" s="90"/>
      <c r="C9" s="90"/>
      <c r="D9" s="90"/>
      <c r="E9" s="108"/>
      <c r="F9" s="109"/>
      <c r="G9" s="94"/>
      <c r="H9" s="104" t="s">
        <v>203</v>
      </c>
      <c r="I9" s="104"/>
      <c r="J9" s="104"/>
      <c r="K9" s="112" t="s">
        <v>204</v>
      </c>
      <c r="L9" s="112"/>
      <c r="M9" s="112"/>
    </row>
    <row r="10" spans="2:14" ht="102" customHeight="1">
      <c r="B10" s="86"/>
      <c r="C10" s="86"/>
      <c r="D10" s="86"/>
      <c r="E10" s="75" t="s">
        <v>239</v>
      </c>
      <c r="F10" s="75" t="s">
        <v>240</v>
      </c>
      <c r="G10" s="75" t="s">
        <v>241</v>
      </c>
      <c r="H10" s="75" t="s">
        <v>239</v>
      </c>
      <c r="I10" s="75" t="s">
        <v>242</v>
      </c>
      <c r="J10" s="75" t="s">
        <v>243</v>
      </c>
      <c r="K10" s="75" t="s">
        <v>239</v>
      </c>
      <c r="L10" s="75" t="s">
        <v>244</v>
      </c>
      <c r="M10" s="75" t="s">
        <v>245</v>
      </c>
      <c r="N10" s="65"/>
    </row>
    <row r="11" spans="2:14" ht="15">
      <c r="B11" s="64">
        <v>1</v>
      </c>
      <c r="C11" s="64">
        <v>2</v>
      </c>
      <c r="D11" s="64">
        <v>3</v>
      </c>
      <c r="E11" s="64">
        <v>4</v>
      </c>
      <c r="F11" s="64">
        <v>5</v>
      </c>
      <c r="G11" s="64">
        <v>6</v>
      </c>
      <c r="H11" s="64">
        <v>7</v>
      </c>
      <c r="I11" s="64">
        <v>8</v>
      </c>
      <c r="J11" s="64">
        <v>9</v>
      </c>
      <c r="K11" s="64">
        <v>10</v>
      </c>
      <c r="L11" s="64">
        <v>11</v>
      </c>
      <c r="M11" s="64">
        <v>12</v>
      </c>
      <c r="N11" s="25"/>
    </row>
    <row r="12" spans="2:13" ht="75.75" customHeight="1">
      <c r="B12" s="66" t="s">
        <v>205</v>
      </c>
      <c r="C12" s="67" t="s">
        <v>206</v>
      </c>
      <c r="D12" s="64" t="s">
        <v>2</v>
      </c>
      <c r="E12" s="68">
        <f aca="true" t="shared" si="0" ref="E12:G13">SUM(H12,K12)</f>
        <v>2331547.03</v>
      </c>
      <c r="F12" s="68">
        <f t="shared" si="0"/>
        <v>0</v>
      </c>
      <c r="G12" s="68">
        <f t="shared" si="0"/>
        <v>0</v>
      </c>
      <c r="H12" s="68">
        <f aca="true" t="shared" si="1" ref="H12:M12">SUM(H13:H15)</f>
        <v>0</v>
      </c>
      <c r="I12" s="68">
        <f t="shared" si="1"/>
        <v>0</v>
      </c>
      <c r="J12" s="68">
        <f t="shared" si="1"/>
        <v>0</v>
      </c>
      <c r="K12" s="68">
        <f t="shared" si="1"/>
        <v>2331547.03</v>
      </c>
      <c r="L12" s="68">
        <f t="shared" si="1"/>
        <v>0</v>
      </c>
      <c r="M12" s="68">
        <f t="shared" si="1"/>
        <v>0</v>
      </c>
    </row>
    <row r="13" spans="2:13" ht="120">
      <c r="B13" s="40" t="s">
        <v>207</v>
      </c>
      <c r="C13" s="67" t="s">
        <v>208</v>
      </c>
      <c r="D13" s="64" t="s">
        <v>2</v>
      </c>
      <c r="E13" s="68">
        <f t="shared" si="0"/>
        <v>0</v>
      </c>
      <c r="F13" s="68">
        <f t="shared" si="0"/>
        <v>0</v>
      </c>
      <c r="G13" s="68">
        <f t="shared" si="0"/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</row>
    <row r="14" spans="2:13" ht="15">
      <c r="B14" s="40"/>
      <c r="C14" s="67"/>
      <c r="D14" s="64"/>
      <c r="E14" s="68"/>
      <c r="F14" s="68"/>
      <c r="G14" s="68"/>
      <c r="H14" s="68"/>
      <c r="I14" s="68"/>
      <c r="J14" s="68"/>
      <c r="K14" s="68"/>
      <c r="L14" s="68"/>
      <c r="M14" s="68"/>
    </row>
    <row r="15" spans="2:13" ht="44.25" customHeight="1">
      <c r="B15" s="66" t="s">
        <v>209</v>
      </c>
      <c r="C15" s="67" t="s">
        <v>210</v>
      </c>
      <c r="D15" s="64"/>
      <c r="E15" s="68">
        <f>SUM(H15,K15)</f>
        <v>2331547.03</v>
      </c>
      <c r="F15" s="68">
        <f>SUM(I15,L15)</f>
        <v>0</v>
      </c>
      <c r="G15" s="68">
        <f>SUM(J15,M15)</f>
        <v>0</v>
      </c>
      <c r="H15" s="68">
        <v>0</v>
      </c>
      <c r="I15" s="68">
        <v>0</v>
      </c>
      <c r="J15" s="68">
        <v>0</v>
      </c>
      <c r="K15" s="68">
        <v>2331547.03</v>
      </c>
      <c r="L15" s="68">
        <v>0</v>
      </c>
      <c r="M15" s="68">
        <v>0</v>
      </c>
    </row>
    <row r="16" spans="2:13" ht="30">
      <c r="B16" s="34" t="s">
        <v>211</v>
      </c>
      <c r="C16" s="67"/>
      <c r="D16" s="64"/>
      <c r="E16" s="68"/>
      <c r="F16" s="68"/>
      <c r="G16" s="68"/>
      <c r="H16" s="68"/>
      <c r="I16" s="68"/>
      <c r="J16" s="68"/>
      <c r="K16" s="68"/>
      <c r="L16" s="68"/>
      <c r="M16" s="68"/>
    </row>
    <row r="17" spans="2:13" ht="15">
      <c r="B17" s="40"/>
      <c r="C17" s="67"/>
      <c r="D17" s="64"/>
      <c r="E17" s="68"/>
      <c r="F17" s="68"/>
      <c r="G17" s="68"/>
      <c r="H17" s="68"/>
      <c r="I17" s="68"/>
      <c r="J17" s="68"/>
      <c r="K17" s="68"/>
      <c r="L17" s="68"/>
      <c r="M17" s="68"/>
    </row>
  </sheetData>
  <sheetProtection/>
  <mergeCells count="10">
    <mergeCell ref="H9:J9"/>
    <mergeCell ref="E8:G9"/>
    <mergeCell ref="B7:B10"/>
    <mergeCell ref="C4:L4"/>
    <mergeCell ref="C5:L5"/>
    <mergeCell ref="E7:M7"/>
    <mergeCell ref="H8:M8"/>
    <mergeCell ref="K9:M9"/>
    <mergeCell ref="D7:D10"/>
    <mergeCell ref="C7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N16" sqref="N16"/>
    </sheetView>
  </sheetViews>
  <sheetFormatPr defaultColWidth="9.140625" defaultRowHeight="15"/>
  <cols>
    <col min="10" max="10" width="15.421875" style="0" customWidth="1"/>
  </cols>
  <sheetData>
    <row r="2" spans="8:10" ht="15">
      <c r="H2" s="79" t="s">
        <v>212</v>
      </c>
      <c r="I2" s="79"/>
      <c r="J2" s="79"/>
    </row>
    <row r="4" spans="2:10" ht="15">
      <c r="B4" s="87" t="s">
        <v>213</v>
      </c>
      <c r="C4" s="87"/>
      <c r="D4" s="87"/>
      <c r="E4" s="87"/>
      <c r="F4" s="87"/>
      <c r="G4" s="87"/>
      <c r="H4" s="87"/>
      <c r="I4" s="87"/>
      <c r="J4" s="87"/>
    </row>
    <row r="5" spans="2:10" ht="15">
      <c r="B5" s="87" t="s">
        <v>246</v>
      </c>
      <c r="C5" s="87"/>
      <c r="D5" s="87"/>
      <c r="E5" s="87"/>
      <c r="F5" s="87"/>
      <c r="G5" s="87"/>
      <c r="H5" s="87"/>
      <c r="I5" s="87"/>
      <c r="J5" s="87"/>
    </row>
    <row r="6" spans="4:8" ht="15">
      <c r="D6" s="118" t="s">
        <v>214</v>
      </c>
      <c r="E6" s="118"/>
      <c r="F6" s="118"/>
      <c r="G6" s="118"/>
      <c r="H6" s="118"/>
    </row>
    <row r="8" spans="2:10" ht="34.5" customHeight="1">
      <c r="B8" s="121" t="s">
        <v>6</v>
      </c>
      <c r="C8" s="123"/>
      <c r="D8" s="123"/>
      <c r="E8" s="122"/>
      <c r="F8" s="121" t="s">
        <v>150</v>
      </c>
      <c r="G8" s="122"/>
      <c r="H8" s="119" t="s">
        <v>215</v>
      </c>
      <c r="I8" s="120"/>
      <c r="J8" s="103"/>
    </row>
    <row r="9" spans="2:10" ht="15">
      <c r="B9" s="124">
        <v>1</v>
      </c>
      <c r="C9" s="125"/>
      <c r="D9" s="125"/>
      <c r="E9" s="126"/>
      <c r="F9" s="124">
        <v>2</v>
      </c>
      <c r="G9" s="126"/>
      <c r="H9" s="124">
        <v>3</v>
      </c>
      <c r="I9" s="125"/>
      <c r="J9" s="126"/>
    </row>
    <row r="10" spans="2:10" ht="22.5" customHeight="1">
      <c r="B10" s="113" t="s">
        <v>216</v>
      </c>
      <c r="C10" s="114"/>
      <c r="D10" s="114"/>
      <c r="E10" s="115"/>
      <c r="F10" s="116" t="s">
        <v>223</v>
      </c>
      <c r="G10" s="117"/>
      <c r="H10" s="113">
        <v>0</v>
      </c>
      <c r="I10" s="114"/>
      <c r="J10" s="115"/>
    </row>
    <row r="11" spans="2:10" ht="23.25" customHeight="1">
      <c r="B11" s="113" t="s">
        <v>196</v>
      </c>
      <c r="C11" s="114"/>
      <c r="D11" s="114"/>
      <c r="E11" s="115"/>
      <c r="F11" s="116" t="s">
        <v>225</v>
      </c>
      <c r="G11" s="117"/>
      <c r="H11" s="113">
        <v>0</v>
      </c>
      <c r="I11" s="114"/>
      <c r="J11" s="115"/>
    </row>
    <row r="12" spans="2:10" ht="21" customHeight="1">
      <c r="B12" s="113" t="s">
        <v>217</v>
      </c>
      <c r="C12" s="114"/>
      <c r="D12" s="114"/>
      <c r="E12" s="115"/>
      <c r="F12" s="116" t="s">
        <v>227</v>
      </c>
      <c r="G12" s="117"/>
      <c r="H12" s="113">
        <v>0</v>
      </c>
      <c r="I12" s="114"/>
      <c r="J12" s="115"/>
    </row>
    <row r="13" spans="2:10" ht="21" customHeight="1">
      <c r="B13" s="113"/>
      <c r="C13" s="114"/>
      <c r="D13" s="114"/>
      <c r="E13" s="115"/>
      <c r="F13" s="116"/>
      <c r="G13" s="117"/>
      <c r="H13" s="113">
        <v>0</v>
      </c>
      <c r="I13" s="114"/>
      <c r="J13" s="115"/>
    </row>
    <row r="14" spans="2:10" ht="19.5" customHeight="1">
      <c r="B14" s="113" t="s">
        <v>218</v>
      </c>
      <c r="C14" s="114"/>
      <c r="D14" s="114"/>
      <c r="E14" s="115"/>
      <c r="F14" s="116" t="s">
        <v>228</v>
      </c>
      <c r="G14" s="117"/>
      <c r="H14" s="113">
        <v>0</v>
      </c>
      <c r="I14" s="114"/>
      <c r="J14" s="115"/>
    </row>
    <row r="15" spans="2:10" ht="23.25" customHeight="1">
      <c r="B15" s="113"/>
      <c r="C15" s="114"/>
      <c r="D15" s="114"/>
      <c r="E15" s="115"/>
      <c r="F15" s="127"/>
      <c r="G15" s="128"/>
      <c r="H15" s="113"/>
      <c r="I15" s="114"/>
      <c r="J15" s="115"/>
    </row>
  </sheetData>
  <sheetProtection/>
  <mergeCells count="28">
    <mergeCell ref="B13:E13"/>
    <mergeCell ref="B14:E14"/>
    <mergeCell ref="B15:E15"/>
    <mergeCell ref="F11:G11"/>
    <mergeCell ref="F12:G12"/>
    <mergeCell ref="F13:G13"/>
    <mergeCell ref="F14:G14"/>
    <mergeCell ref="F15:G15"/>
    <mergeCell ref="H13:J13"/>
    <mergeCell ref="H14:J14"/>
    <mergeCell ref="H15:J15"/>
    <mergeCell ref="B9:E9"/>
    <mergeCell ref="F9:G9"/>
    <mergeCell ref="H9:J9"/>
    <mergeCell ref="B10:E10"/>
    <mergeCell ref="B11:E11"/>
    <mergeCell ref="B12:E12"/>
    <mergeCell ref="H10:J10"/>
    <mergeCell ref="H11:J11"/>
    <mergeCell ref="H12:J12"/>
    <mergeCell ref="F10:G10"/>
    <mergeCell ref="H2:J2"/>
    <mergeCell ref="B4:J4"/>
    <mergeCell ref="B5:J5"/>
    <mergeCell ref="D6:H6"/>
    <mergeCell ref="H8:J8"/>
    <mergeCell ref="F8:G8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T10" sqref="T10"/>
    </sheetView>
  </sheetViews>
  <sheetFormatPr defaultColWidth="9.140625" defaultRowHeight="15"/>
  <cols>
    <col min="5" max="5" width="28.28125" style="0" customWidth="1"/>
    <col min="7" max="7" width="1.7109375" style="0" customWidth="1"/>
  </cols>
  <sheetData>
    <row r="2" spans="7:9" ht="15">
      <c r="G2" s="79" t="s">
        <v>219</v>
      </c>
      <c r="H2" s="79"/>
      <c r="I2" s="79"/>
    </row>
    <row r="4" spans="2:8" ht="15">
      <c r="B4" s="87" t="s">
        <v>220</v>
      </c>
      <c r="C4" s="87"/>
      <c r="D4" s="87"/>
      <c r="E4" s="87"/>
      <c r="F4" s="87"/>
      <c r="G4" s="87"/>
      <c r="H4" s="87"/>
    </row>
    <row r="7" spans="2:10" ht="15">
      <c r="B7" s="121" t="s">
        <v>6</v>
      </c>
      <c r="C7" s="123"/>
      <c r="D7" s="123"/>
      <c r="E7" s="122"/>
      <c r="F7" s="121" t="s">
        <v>150</v>
      </c>
      <c r="G7" s="122"/>
      <c r="H7" s="119" t="s">
        <v>221</v>
      </c>
      <c r="I7" s="120"/>
      <c r="J7" s="103"/>
    </row>
    <row r="8" spans="2:10" ht="15">
      <c r="B8" s="124">
        <v>1</v>
      </c>
      <c r="C8" s="125"/>
      <c r="D8" s="125"/>
      <c r="E8" s="126"/>
      <c r="F8" s="124">
        <v>2</v>
      </c>
      <c r="G8" s="126"/>
      <c r="H8" s="124">
        <v>3</v>
      </c>
      <c r="I8" s="125"/>
      <c r="J8" s="126"/>
    </row>
    <row r="9" spans="2:10" ht="20.25" customHeight="1">
      <c r="B9" s="113" t="s">
        <v>222</v>
      </c>
      <c r="C9" s="114"/>
      <c r="D9" s="114"/>
      <c r="E9" s="115"/>
      <c r="F9" s="116" t="s">
        <v>223</v>
      </c>
      <c r="G9" s="117"/>
      <c r="H9" s="132">
        <v>56.1</v>
      </c>
      <c r="I9" s="133"/>
      <c r="J9" s="134"/>
    </row>
    <row r="10" spans="2:10" ht="98.25" customHeight="1">
      <c r="B10" s="129" t="s">
        <v>224</v>
      </c>
      <c r="C10" s="130"/>
      <c r="D10" s="130"/>
      <c r="E10" s="131"/>
      <c r="F10" s="116" t="s">
        <v>225</v>
      </c>
      <c r="G10" s="117"/>
      <c r="H10" s="124">
        <v>0</v>
      </c>
      <c r="I10" s="125"/>
      <c r="J10" s="126"/>
    </row>
    <row r="11" spans="2:10" ht="35.25" customHeight="1">
      <c r="B11" s="129" t="s">
        <v>226</v>
      </c>
      <c r="C11" s="130"/>
      <c r="D11" s="130"/>
      <c r="E11" s="131"/>
      <c r="F11" s="116" t="s">
        <v>227</v>
      </c>
      <c r="G11" s="117"/>
      <c r="H11" s="124">
        <v>0</v>
      </c>
      <c r="I11" s="125"/>
      <c r="J11" s="126"/>
    </row>
  </sheetData>
  <sheetProtection/>
  <mergeCells count="17">
    <mergeCell ref="B11:E11"/>
    <mergeCell ref="F11:G11"/>
    <mergeCell ref="H11:J11"/>
    <mergeCell ref="B9:E9"/>
    <mergeCell ref="F9:G9"/>
    <mergeCell ref="H9:J9"/>
    <mergeCell ref="B10:E10"/>
    <mergeCell ref="G2:I2"/>
    <mergeCell ref="B4:H4"/>
    <mergeCell ref="B7:E7"/>
    <mergeCell ref="F7:G7"/>
    <mergeCell ref="H7:J7"/>
    <mergeCell ref="F10:G10"/>
    <mergeCell ref="H10:J10"/>
    <mergeCell ref="B8:E8"/>
    <mergeCell ref="F8:G8"/>
    <mergeCell ref="H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2018-03-14T11:49:18Z</cp:lastPrinted>
  <dcterms:created xsi:type="dcterms:W3CDTF">2012-07-14T06:40:26Z</dcterms:created>
  <dcterms:modified xsi:type="dcterms:W3CDTF">2018-03-14T11:50:17Z</dcterms:modified>
  <cp:category/>
  <cp:version/>
  <cp:contentType/>
  <cp:contentStatus/>
</cp:coreProperties>
</file>